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tabRatio="946" activeTab="1"/>
  </bookViews>
  <sheets>
    <sheet name="表1  区（县）2021年衔接资金项目总表" sheetId="16" r:id="rId1"/>
    <sheet name="Sheet1" sheetId="17" r:id="rId2"/>
  </sheets>
  <externalReferences>
    <externalReference r:id="rId3"/>
  </externalReferences>
  <definedNames>
    <definedName name="_xlnm._FilterDatabase" localSheetId="0" hidden="1">'表1  区（县）2021年衔接资金项目总表'!$A$6:$IV$125</definedName>
    <definedName name="_xlnm.Print_Area" localSheetId="0">'表1  区（县）2021年衔接资金项目总表'!$A$2:$S$14</definedName>
    <definedName name="项目类型">[1]勿删!$B$1:$N$1</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刘薇</author>
  </authors>
  <commentList>
    <comment ref="B3" authorId="0">
      <text>
        <r>
          <rPr>
            <b/>
            <sz val="9"/>
            <rFont val="宋体"/>
            <charset val="134"/>
          </rPr>
          <t>刘薇:</t>
        </r>
        <r>
          <rPr>
            <sz val="9"/>
            <rFont val="宋体"/>
            <charset val="134"/>
          </rPr>
          <t xml:space="preserve">
项目入库名称、项目实际名称、整合方案中项目名称需一致</t>
        </r>
      </text>
    </comment>
    <comment ref="N3" authorId="0">
      <text>
        <r>
          <rPr>
            <b/>
            <sz val="9"/>
            <rFont val="宋体"/>
            <charset val="134"/>
          </rPr>
          <t>刘薇:</t>
        </r>
        <r>
          <rPr>
            <sz val="9"/>
            <rFont val="宋体"/>
            <charset val="134"/>
          </rPr>
          <t xml:space="preserve">
设公示及校验</t>
        </r>
      </text>
    </comment>
    <comment ref="I4" authorId="0">
      <text>
        <r>
          <rPr>
            <b/>
            <sz val="9"/>
            <rFont val="宋体"/>
            <charset val="134"/>
          </rPr>
          <t>刘薇:</t>
        </r>
        <r>
          <rPr>
            <sz val="9"/>
            <rFont val="宋体"/>
            <charset val="134"/>
          </rPr>
          <t xml:space="preserve">
此处包含未纳入整合和纳入整合的部分。</t>
        </r>
      </text>
    </comment>
  </commentList>
</comments>
</file>

<file path=xl/sharedStrings.xml><?xml version="1.0" encoding="utf-8"?>
<sst xmlns="http://schemas.openxmlformats.org/spreadsheetml/2006/main" count="4784" uniqueCount="1728">
  <si>
    <t>附件</t>
  </si>
  <si>
    <t>荣昌区2021年度财政衔接推进乡村振兴补助资金项目实施完成情况表</t>
  </si>
  <si>
    <t>序号</t>
  </si>
  <si>
    <t>项目名称</t>
  </si>
  <si>
    <t>项目类型</t>
  </si>
  <si>
    <t>主要建设内容</t>
  </si>
  <si>
    <t>实施地点
（乡镇）</t>
  </si>
  <si>
    <t>项目实施单位</t>
  </si>
  <si>
    <t>绩效目标</t>
  </si>
  <si>
    <t>衔接资金安排金额（万元）</t>
  </si>
  <si>
    <t>已支出金额
（万元）</t>
  </si>
  <si>
    <t>支出进度%
(截至12月底)</t>
  </si>
  <si>
    <t>结转结余资金（元）</t>
  </si>
  <si>
    <t>项目状态（未开工、在建、已完工、已验收）</t>
  </si>
  <si>
    <t xml:space="preserve">项目实际完工日期
</t>
  </si>
  <si>
    <t>尚未完工的年底前是否能完工</t>
  </si>
  <si>
    <t>合计</t>
  </si>
  <si>
    <t>衔接资金</t>
  </si>
  <si>
    <t>衔接资金资金</t>
  </si>
  <si>
    <t>中央</t>
  </si>
  <si>
    <t>市级</t>
  </si>
  <si>
    <t>区县级</t>
  </si>
  <si>
    <t>未纳入整合</t>
  </si>
  <si>
    <t>荣昌区2021年度建档立卡脱贫人口巩固脱贫保险</t>
  </si>
  <si>
    <t>健康扶贫</t>
  </si>
  <si>
    <t>为全市扶贫信息系统内脱贫人口购买“巩固脱贫保”，参保标准为130元/人，切实提高脱贫人口风险保障水平，增强脱人口“造血”能力，破解脱贫人口因灾、因病、因学等致贫返贫难题，截止2020年底全区共计21188人。</t>
  </si>
  <si>
    <t>荣昌区</t>
  </si>
  <si>
    <t>承保保险公司</t>
  </si>
  <si>
    <t>为建档立卡脱贫户≥21000人购买巩固脱贫保，切实减轻建档立卡脱贫户各方面负担。</t>
  </si>
  <si>
    <t>已完工</t>
  </si>
  <si>
    <t>荣昌区2021年度建档立卡脱贫人口城乡居民医疗保险</t>
  </si>
  <si>
    <t>为脱贫人口参加城乡居民医疗保险。补助标准为140元／人。补助人数约13000人。</t>
  </si>
  <si>
    <t>区医保局</t>
  </si>
  <si>
    <t>进一步深化健康扶贫工程，进一步提高脱贫人口医疗保障水平。确保脱贫人口能及时享受相关扶贫医疗政策，进一步减轻脱贫人口医疗负担。</t>
  </si>
  <si>
    <t>荣昌区2021年度雨露技工培训和致富带头人培育</t>
  </si>
  <si>
    <t>就业扶贫</t>
  </si>
  <si>
    <t>雨露技工培训和致富带头人培育经费在市级资金中安排用于开展巩固拓展脱贫攻坚成果同乡村振兴有效衔接技能培训，2021年计划培训脱贫人口及边缘易致贫人口200人
。</t>
  </si>
  <si>
    <t>区农业农村委</t>
  </si>
  <si>
    <t>进一步提高脱贫人口生产生活技能技术，增强持续增收致富能力。</t>
  </si>
  <si>
    <t>荣昌区2021年度消费帮扶</t>
  </si>
  <si>
    <t>产业项目</t>
  </si>
  <si>
    <t>消费扶贫经费在中央资金中安排，主要用于消费扶贫馆（荣昌消费扶贫专馆）托管运营、扶贫产品销售奖励、扶贫产品展示展销及展销对接活动补助、扶贫产品认证奖励等。通过大力实施消费扶贫，动员社会各界扩大产品和服务消费，调动脱贫人口依靠自身努力实现脱贫致富的积极性，促进脱贫人口稳定脱贫。</t>
  </si>
  <si>
    <t>区农业农村委、区商务委</t>
  </si>
  <si>
    <t>持续推动社会各界力量参与消费帮扶，助推巩固拓展脱贫攻坚成果和乡村振兴有效衔接，调动脱贫人口依靠自身努力实现脱贫致富的积极性，促进脱贫群众增收致富。</t>
  </si>
  <si>
    <t>荣昌区清江镇2021年度脱贫户到户帮扶</t>
  </si>
  <si>
    <t>对符合条件的脱贫户预计112户进行巩固脱贫到户产业帮扶。</t>
  </si>
  <si>
    <t>荣昌区清江镇</t>
  </si>
  <si>
    <t>荣昌区清江镇人民政府</t>
  </si>
  <si>
    <t>通过建档立卡脱贫户选择适合自身发展的产业进行脱贫增收。实现持续增收巩固脱贫。</t>
  </si>
  <si>
    <t>荣昌区双河街道2021年度脱贫户到户帮扶</t>
  </si>
  <si>
    <t>对符合条件的建档立卡脱贫户预计124户脱贫进行帮扶。</t>
  </si>
  <si>
    <t>荣昌区双河街道</t>
  </si>
  <si>
    <t>荣昌区双河街道办事处</t>
  </si>
  <si>
    <t>通过建档立卡脱贫户选择适合自身发展的产业进行脱贫增收。实现持续增收脱贫。</t>
  </si>
  <si>
    <t>已验收</t>
  </si>
  <si>
    <t>荣昌区昌州街道2021年度脱贫户到户帮扶</t>
  </si>
  <si>
    <t>对符合条件的建档立卡脱贫户预计73户脱贫进行帮扶。</t>
  </si>
  <si>
    <t>荣昌区昌州街道</t>
  </si>
  <si>
    <t>荣昌区昌州街道办事处</t>
  </si>
  <si>
    <t>荣昌区安富街道2021年度脱贫户到户帮扶</t>
  </si>
  <si>
    <t>对符合条件的建档立卡脱贫户预计162户脱贫进行帮扶。</t>
  </si>
  <si>
    <t>荣昌区安富街道</t>
  </si>
  <si>
    <t>荣昌区安富街道办事处</t>
  </si>
  <si>
    <t>通过建档立卡户选择适合自身发展的产业进行增收。实现持续增收。</t>
  </si>
  <si>
    <t>荣昌区仁义镇2021年度脱贫户到户帮扶</t>
  </si>
  <si>
    <t>对符合条件的260户建档立卡脱贫户进行到户产业帮扶。</t>
  </si>
  <si>
    <t>荣昌区仁义镇</t>
  </si>
  <si>
    <t>荣昌区仁义镇人民政府</t>
  </si>
  <si>
    <t>通过建档立卡脱贫户选择适合自身发展的产业进行增收。</t>
  </si>
  <si>
    <t>荣昌区远觉镇2021年度脱贫户到户帮扶</t>
  </si>
  <si>
    <t>对符合条件且有意愿发展产业的143户贫建档立卡脱贫户进行产业发展帮扶。</t>
  </si>
  <si>
    <t>荣昌区远觉镇</t>
  </si>
  <si>
    <t>荣昌区远觉镇人民政府</t>
  </si>
  <si>
    <t>荣昌区广顺街道2021年度脱贫户到户帮扶</t>
  </si>
  <si>
    <t>对符合条件的建档立卡脱贫户预计62户脱贫进行帮扶。</t>
  </si>
  <si>
    <t>荣昌区广顺街道</t>
  </si>
  <si>
    <t>荣昌区广顺街道办事处</t>
  </si>
  <si>
    <t>荣昌区直升镇2021年度脱贫户到户帮扶</t>
  </si>
  <si>
    <t>对符合条件的建档立卡脱贫户预计116户脱贫进行帮扶。</t>
  </si>
  <si>
    <t>荣昌区直升镇</t>
  </si>
  <si>
    <t>荣昌区直升镇人民政府</t>
  </si>
  <si>
    <t>荣昌区古昌镇2021年度脱贫户到户帮扶</t>
  </si>
  <si>
    <t>对符合条件的建档立卡脱贫户预计131户脱贫进行帮扶。</t>
  </si>
  <si>
    <t>荣昌区古昌镇</t>
  </si>
  <si>
    <t>荣昌区古昌镇人民政府</t>
  </si>
  <si>
    <t>荣昌区清流镇2021年度脱贫户到户帮扶</t>
  </si>
  <si>
    <t>对符合条件的建档立卡脱贫户143户进行帮扶。</t>
  </si>
  <si>
    <t>荣昌区清流镇</t>
  </si>
  <si>
    <t>荣昌区清流镇人民政府</t>
  </si>
  <si>
    <t>通过建档立卡脱贫户选择适合自身发展的产业进行增收。实现持续增收脱贫。</t>
  </si>
  <si>
    <t>荣昌区盘龙镇2021年度脱贫户到户帮扶</t>
  </si>
  <si>
    <t>对符合条件的脱贫户预计548户产业发展进行帮扶。</t>
  </si>
  <si>
    <t>荣昌区盘龙镇</t>
  </si>
  <si>
    <t>荣昌区盘龙镇人民政府</t>
  </si>
  <si>
    <t>通过脱贫户选择适合自身发展的产业进行脱贫增收。实现持续稳定增收。</t>
  </si>
  <si>
    <t>荣昌区万灵镇2021年度脱贫户到户帮扶</t>
  </si>
  <si>
    <t>对符合条件的55户脱贫户产业发展进行帮扶。</t>
  </si>
  <si>
    <t>荣昌区万灵镇</t>
  </si>
  <si>
    <t>荣昌区万灵镇人民政府</t>
  </si>
  <si>
    <t>通过脱贫户选择适合自身发展的产业进行脱贫增收,实现持续增收巩固脱贫成果。</t>
  </si>
  <si>
    <t>荣昌区昌元街道2021年度脱贫户到户帮扶</t>
  </si>
  <si>
    <t>对符合条件的建档立卡脱贫户预计100户发展种养殖业进行帮扶。</t>
  </si>
  <si>
    <t>荣昌区昌元街道</t>
  </si>
  <si>
    <t>荣昌区昌元街道办事处</t>
  </si>
  <si>
    <t>通过建档立卡脱贫户选择适合自身发展的产业进行脱贫增收。实现持续增收。</t>
  </si>
  <si>
    <t>2021.10</t>
  </si>
  <si>
    <t>荣昌区荣隆镇2021年度脱贫户到户帮扶</t>
  </si>
  <si>
    <t>对符合条件的脱贫户预计166户脱贫进行帮扶。</t>
  </si>
  <si>
    <t>荣昌区荣隆镇</t>
  </si>
  <si>
    <t>荣昌区荣隆镇人民政府</t>
  </si>
  <si>
    <t>通过脱贫户选择适合自身发展的产业进行脱贫增收。实现持续增收脱贫。</t>
  </si>
  <si>
    <t>荣昌区河包镇2021年度脱贫户到户帮扶</t>
  </si>
  <si>
    <t>对符合条件的建档立卡脱贫户预计603户脱贫进行帮扶。</t>
  </si>
  <si>
    <t>荣昌区河包镇</t>
  </si>
  <si>
    <t>荣昌区河包镇人民政府</t>
  </si>
  <si>
    <t>荣昌区吴家镇2021年度脱贫户到户帮扶</t>
  </si>
  <si>
    <t>对符合条件的389户建档立卡脱贫户进行产业到户帮扶。</t>
  </si>
  <si>
    <t>荣昌区吴家镇</t>
  </si>
  <si>
    <t>荣昌区吴家镇人民政府</t>
  </si>
  <si>
    <t>通过建档立卡脱贫户选择适合自身发展的产业进行增收，实现持续增收，巩固脱贫成果。</t>
  </si>
  <si>
    <t>荣昌区峰高街道2021年度脱贫户到户帮扶</t>
  </si>
  <si>
    <t>对符合条件的脱贫户预计152户进行帮扶。</t>
  </si>
  <si>
    <t>荣昌区峰高街道</t>
  </si>
  <si>
    <t>荣昌区峰高街道办事处</t>
  </si>
  <si>
    <t>通过脱贫户选择适合自身发展的产业进行增收。实现持续增收巩固脱贫。</t>
  </si>
  <si>
    <t>荣昌区观胜镇2021年度脱贫户到户帮扶</t>
  </si>
  <si>
    <t>对符合条件的脱贫户预计330户进行帮扶。</t>
  </si>
  <si>
    <t>荣昌区观胜镇</t>
  </si>
  <si>
    <t>荣昌区观胜镇人民政府</t>
  </si>
  <si>
    <t>荣昌区龙集镇2021年度脱贫户到户帮扶</t>
  </si>
  <si>
    <t>资助81户建档立卡脱贫户发展产业，标准为每≤3000元 /户。</t>
  </si>
  <si>
    <t>荣昌区龙集镇</t>
  </si>
  <si>
    <t>荣昌区龙集镇人民政府</t>
  </si>
  <si>
    <t>荣昌区清升镇2021年度脱贫户到户帮扶</t>
  </si>
  <si>
    <t>资助88户建档立卡脱贫户发展产业，标准为每≤3000元 /户。</t>
  </si>
  <si>
    <t>荣昌区清升镇</t>
  </si>
  <si>
    <t>荣昌区清升镇人民政府</t>
  </si>
  <si>
    <t>荣昌区铜鼓镇2021年度脱贫户到户帮扶</t>
  </si>
  <si>
    <t>对符合条件的建档立卡脱贫户预计229户进行帮扶</t>
  </si>
  <si>
    <t>荣昌区铜鼓镇</t>
  </si>
  <si>
    <t>荣昌区铜鼓镇人民政府</t>
  </si>
  <si>
    <t>荣昌区2021年度扶贫小额信贷贴息</t>
  </si>
  <si>
    <t>金融扶贫</t>
  </si>
  <si>
    <t>着力解决脱贫户贷款难、融资难的问题，帮助脱贫户发展产业项目，脱贫致富。建档立卡脱贫户贷款期限小于1年的，据实全额贴息；贷款期限超过1年的，按年度分次贴息；贴息期最长3年。</t>
  </si>
  <si>
    <t>承贷银行</t>
  </si>
  <si>
    <t>通过安排扶贫小额信贷贴息，着力解决脱贫户贷款难、融资难的问题，帮助脱贫户发展产业项目，脱贫致富。</t>
  </si>
  <si>
    <t>荣昌区2021年度建档立卡脱贫人口养老保险资金</t>
  </si>
  <si>
    <t>综合保障性扶贫</t>
  </si>
  <si>
    <t>为脱贫人口参加城乡居民养老保险。补助标准代缴70元／人。</t>
  </si>
  <si>
    <t>充分发挥现行社会保险政策作用,逐步提高社会保险待遇水平，避免脱贫户因年老、疾病等原因陷入脱贫。</t>
  </si>
  <si>
    <t>荣昌区2021年度建档立卡大学生教育资助项目</t>
  </si>
  <si>
    <t>教育扶贫</t>
  </si>
  <si>
    <t>资助所有在市内外普通高校就读的全日制学历教育重庆籍建档立卡脱贫家庭本专科大学生；资助标准：2021-2022学年度学费高于8000元的资助8000元，低于8000元的按实际标准资助，预计补助300人.</t>
  </si>
  <si>
    <t>区教委</t>
  </si>
  <si>
    <t>落实建卡大学生学费资助政策，减轻脱贫家庭负担，满足家庭经济困难学生基本生活、学习需要，帮助脱贫家庭子女顺利完成学业。</t>
  </si>
  <si>
    <t>荣昌区吴家镇玉峰村牡丹基地提灌站新建工程</t>
  </si>
  <si>
    <t>村基础设施</t>
  </si>
  <si>
    <t>新建提灌站一座，新敷设灌溉管道约1.2km，配套附属设施。</t>
  </si>
  <si>
    <t>荣昌区吴家镇玉峰村</t>
  </si>
  <si>
    <t>重庆市荣昌区弘禹水资源开发有限责任公司</t>
  </si>
  <si>
    <t>完成新建提灌站一座，新敷设灌溉管道≥1km，配套附属设施。</t>
  </si>
  <si>
    <t xml:space="preserve">重庆市荣昌区2020年农村饮水安全巩固提升工程（荣隆水厂）                         </t>
  </si>
  <si>
    <t>生活条件改善</t>
  </si>
  <si>
    <t>对水厂辖区内供水管网进行延伸，共计延伸供水管网193.87km。对水厂附属设施进行改造。</t>
  </si>
  <si>
    <t>完成2020年未完成剩余工作任务。延伸供水管网约30km。对水厂附属设施进行改造。通过项目实施，改善群众生产生活条件。</t>
  </si>
  <si>
    <t>完工时间2020.12；完工验收时间2021.02</t>
  </si>
  <si>
    <t xml:space="preserve">重庆市荣昌区2020年农村饮水安全巩固提升工程（龙集水厂）                         </t>
  </si>
  <si>
    <t>对水厂辖区内供水管网进行延伸，共计延伸供水管网97.02km。对水厂附属设施进行改造。</t>
  </si>
  <si>
    <t>完成2020年未完成剩余工作任务。更换水厂取水设备1套、加氯加药设备1套、加压设备1套等。通过项目实施，改善群众生产生活条件。</t>
  </si>
  <si>
    <t>完工时间2020.12；完工验收时间2021.01</t>
  </si>
  <si>
    <t xml:space="preserve">重庆市荣昌古昌镇农村饮水安全巩固提升工程（古昌水厂）                       </t>
  </si>
  <si>
    <t>对水厂辖区内供水管网进行延伸，共计延伸供水管网194.03km。对水厂附属设施进行改造。</t>
  </si>
  <si>
    <t>完成2020年未完成剩余工作任务。延伸供水管网约110km。通过项目实施，改善群众生产生活条件。</t>
  </si>
  <si>
    <t>完工时间2021.04；完工验收时间2021.05</t>
  </si>
  <si>
    <t>重庆市荣昌区吴家镇农村饮水安全巩固提升工程</t>
  </si>
  <si>
    <t>对水厂辖区内供水管网进行延伸，共计延伸供水管网224.74km。对水厂附属设施进行改造。</t>
  </si>
  <si>
    <t>完成2020年未完成剩余工作任务。延伸供水管网约40km。通过项目实施，改善群众生产生活条件。</t>
  </si>
  <si>
    <t>重庆市荣昌区万灵镇农村饮水安全巩固提升工程</t>
  </si>
  <si>
    <t>对水厂辖区内供水管网进行延伸，共计延伸供水管网149.85km。对水厂附属设施进行改造。</t>
  </si>
  <si>
    <t>完成2020年未完成剩余工作任务。延伸供水管网约20km。通过项目实施，改善群众生产生活条件。</t>
  </si>
  <si>
    <t>完工时间2021.03；完工验收时间2021.04</t>
  </si>
  <si>
    <t>重庆市荣昌区盘龙镇农村饮水安全巩固提升工程</t>
  </si>
  <si>
    <t>对水厂辖区内供水管网进行延伸，共计延伸供水管网190.06km。对水厂附属设施进行改造。</t>
  </si>
  <si>
    <t>完成延伸供水管网130km。</t>
  </si>
  <si>
    <t>荣昌区2021年度建档立卡脱贫人口技能培训成果展示活动奖励</t>
  </si>
  <si>
    <t>支持在2020年全市技能培训成果展中获奖的脱贫人口发展产业项目，持续增收。</t>
  </si>
  <si>
    <t>荣昌区古昌镇、荣昌区安富街道、荣昌区吴家镇</t>
  </si>
  <si>
    <t>荣昌区古昌镇人民政府、荣昌区安富街道办事处、荣昌区吴家镇人民政府</t>
  </si>
  <si>
    <t>支持获奖人员进一步持续增收。</t>
  </si>
  <si>
    <t>荣昌区2021年度广顺街道矸石山公路建设工程</t>
  </si>
  <si>
    <t>建设1条共1.7公里长的四好农村公路，该公路周边有荣富花椒基地300亩，方便周边群众生产生生活与运输农产品，促进脱贫户增收致富。</t>
  </si>
  <si>
    <t>荣昌区广顺街道工农茶叶产业社区</t>
  </si>
  <si>
    <t>项目公路里程1.7公里，可解决广顺街道工农茶叶产业社区、李家坪村1025人（其中建档立卡脱贫户11人）出行问题。</t>
  </si>
  <si>
    <r>
      <rPr>
        <sz val="9"/>
        <rFont val="方正仿宋_GBK"/>
        <charset val="134"/>
      </rPr>
      <t>荣昌区2021年度广顺街道琪金</t>
    </r>
    <r>
      <rPr>
        <sz val="9"/>
        <rFont val="Times New Roman"/>
        <charset val="0"/>
      </rPr>
      <t>•</t>
    </r>
    <r>
      <rPr>
        <sz val="9"/>
        <rFont val="方正仿宋_GBK"/>
        <charset val="134"/>
      </rPr>
      <t>荣昌猪基地公路水泥路建设工程</t>
    </r>
  </si>
  <si>
    <t>广顺街道工农茶叶产业社区新建长1.2公里，宽4.5米的水泥混凝土路。</t>
  </si>
  <si>
    <t>项目公路里程1.2公里，可解决广顺街道工农茶叶产业社区832人（其中建档立卡脱贫户28人）出行问题。</t>
  </si>
  <si>
    <t>荣昌区2021年度河包镇河古路至邓家房子建设工程</t>
  </si>
  <si>
    <t>河包镇黄檀村新建长2.2公里，宽4.5米的混凝土路面。</t>
  </si>
  <si>
    <t>荣昌区河包镇黄檀村</t>
  </si>
  <si>
    <t>项目公路里程2.2公里，可解决河包黄檀村1345人（其中建档立卡脱贫户11户31人）出行问题。</t>
  </si>
  <si>
    <t>荣昌区2021年度河包镇邓代刚至陈家大房子建设工程</t>
  </si>
  <si>
    <t>河包镇黄檀村新建长1.35公里，宽4.5米的混凝土路面。</t>
  </si>
  <si>
    <t>项目公路里程1.35公里，可解决河包镇黄檀村1345人（其中建档立卡脱贫户33人）出行问题。</t>
  </si>
  <si>
    <t>荣昌区2021年度河包镇大陈路建设工程</t>
  </si>
  <si>
    <t>河包镇经堂村新建长3.39公里，宽4.5米的混凝土路面。</t>
  </si>
  <si>
    <t>荣昌区河包镇经堂村</t>
  </si>
  <si>
    <t>项目公路里程3.39公里，可解决河包镇经堂村1649人（其中建档立卡脱贫户20户71人）出行问题。</t>
  </si>
  <si>
    <t>荣昌区2021年度吴家镇玉峰村罗家沟水泥砼路面建设工程</t>
  </si>
  <si>
    <t>吴家镇玉峰村建设1条共2.7公里，，宽4.5米长的四好农村产业公路，该公路周边有平一苗木基地1000亩，方便周边群众生产生生活与运输农产品，促进脱贫户增收致富。</t>
  </si>
  <si>
    <t>项目总里程2.5公里，可解决吴家镇玉峰村774人（其中建档立卡脱贫户125人）出行问题</t>
  </si>
  <si>
    <t>荣昌区2021年度吴家镇玉峰村丁家沟水泥砼路面建设工程</t>
  </si>
  <si>
    <t>吴家镇玉峰村建设1条共2公里长，宽4.5米的四好农村产业公路，该公路周边有江洪养鸭场，年出栏50000只，方便周边群众生产生生活与运输农产品，促进脱贫户增收致富。</t>
  </si>
  <si>
    <t>项目总里程2公里，可解决吴家镇玉峰村420人（其中建档立卡脱贫户46人）出行问题</t>
  </si>
  <si>
    <t>荣昌区2021年度吴家镇玉峰村杨家沟水泥砼路面建设工程</t>
  </si>
  <si>
    <t>吴家镇玉峰村建设1条共1.6公里长、，宽4.5米的四好农村产业公路，该公路周边有登旺柠檬基地500亩，与周边公路联通，方便周边群众生产生生活与运输农产品，促进脱贫户增收致富。</t>
  </si>
  <si>
    <t>项目总里程1.5公里，可解决吴家镇玉峰村200人（其中建档立卡脱贫户16人）出行问题</t>
  </si>
  <si>
    <t>荣昌区2021年度吴家镇玉峰村包家堰公路水泥砼路面建设工程</t>
  </si>
  <si>
    <t>吴家镇玉峰村建设长1公里，宽4.5米的水泥路路面。</t>
  </si>
  <si>
    <t>项目总里程1公里，可解决吴家镇玉峰村170人（其中建档立卡脱贫户13人）出行问题</t>
  </si>
  <si>
    <t>荣昌区2021年度吴家镇十烈村十烈2社产业公路水泥砼路面建设工程</t>
  </si>
  <si>
    <t>吴家镇十烈社区建设1条共3.3公里长，宽4.5米的四好农村产业公路，该公路周边有农户种植水稻400亩，与周边公路联通，方便周边群众生产生生活与运输农产品，促进脱贫户增收致富。</t>
  </si>
  <si>
    <t>荣昌区吴家镇十烈社区</t>
  </si>
  <si>
    <t>项目总里程3.3公里，可解决吴家镇十烈社区400人（其中建档立卡脱贫户63人）出行问题</t>
  </si>
  <si>
    <t>荣昌区2021年度仁义镇巴毛冲产业公路建设工程</t>
  </si>
  <si>
    <t>仁义镇永灵村2组建设1条4.753公里长，宽4.5米的四好农村产业公路，该公路周边有稻虾养殖50亩，花椒种植30亩，李子种植20亩，方便周边群众生产生生活与运输农产品，促进脱贫户增收致富。</t>
  </si>
  <si>
    <t>荣昌区仁义镇永灵村</t>
  </si>
  <si>
    <t>项目实施可解决仁义镇永灵村658人（其中建档立卡脱贫户20人）出行问题，可带动生猪、小家禽等产业发展。</t>
  </si>
  <si>
    <t>荣昌区2021年度仁义镇拱桥支路建设工程</t>
  </si>
  <si>
    <t>建设1条长1.727公里长，宽4.5米的四好农村公路，该公路周边种植有红枫200亩，牧草200亩  鱼腥草100亩，方便周边群众生产生活与运输农产品，促进脱贫户增收致富。</t>
  </si>
  <si>
    <t>项目实施可解决仁义镇永灵村730人（其中建档立卡脱贫户33人）出行问题，可带动生猪、小家禽等产业发展。</t>
  </si>
  <si>
    <t>荣昌区2021年度仁义镇陈家公路建设工程</t>
  </si>
  <si>
    <t>仁义镇红梅社区2组新建长0.452公里，宽4.5米的混凝土路面。</t>
  </si>
  <si>
    <t>荣昌区仁义镇红梅社区</t>
  </si>
  <si>
    <t>项目实施可解决仁义镇红梅社区202人（其中建档立卡脱贫户4人）出行问题，可带动生猪、小家禽等产业发展。</t>
  </si>
  <si>
    <t>荣昌区2021年度仁义镇木板桥产业公路建设工程</t>
  </si>
  <si>
    <t>仁义镇正华社区5组、6组，三星村6组、9组建设1条长4.792公里，宽4.5米的四好农村产业公路，该公路周边种植藕70亩，种植花椒150亩，养殖土鸡500余只，方便周边群众生产生活与运输农产品，促进脱贫户增收致富。</t>
  </si>
  <si>
    <t>荣昌区仁义镇正华社区、三星村</t>
  </si>
  <si>
    <t>项目实施可解决仁义镇正华社区、三星村1253人（其中建档立卡脱贫户50人，边缘易致贫户4人）出行问题，可带动生猪、小家禽等产业发展。</t>
  </si>
  <si>
    <t>荣昌区2021年度铜鼓镇姚家冲产业路建设工程</t>
  </si>
  <si>
    <t>铜鼓镇刘骥村建设1条共2.751公里长，宽4.5米的四好农村产业公路，该公路周边有花椒基地100亩45亩，方便周边群众生产生活与运输农产品，促进脱贫户增收致富。</t>
  </si>
  <si>
    <t>荣昌区铜鼓镇刘骥村</t>
  </si>
  <si>
    <t>项目实施可解决铜鼓镇刘骥村272人（其中建档立卡脱贫户34人）出行问题，可带动生猪、小家禽等产业发展。</t>
  </si>
  <si>
    <t>荣昌区2021年度昌州街道金厂路建设工程</t>
  </si>
  <si>
    <t>昌州街道杜家坝社区新建长2.2公里，宽4.5米的混凝土路面。</t>
  </si>
  <si>
    <t>荣昌区昌州街道杜家坝社区</t>
  </si>
  <si>
    <t>项目实施可解决昌州街道杜家坝建档立卡脱贫户10户、31人出行问题</t>
  </si>
  <si>
    <t>荣昌区2021年度昌州街道刘黄路建设工程</t>
  </si>
  <si>
    <t>昌州街道杜家坝社区新建长2.5公里，宽4.5米的混凝土路面。</t>
  </si>
  <si>
    <t>项目实施可解决昌州街道杜家坝建档立卡脱贫户12户、39人出行问题</t>
  </si>
  <si>
    <t>荣昌区2021年度昌州街道秦园路建设工程</t>
  </si>
  <si>
    <t>昌州街道八角井村新建长1.5公里，宽4.5米的混凝土路面。</t>
  </si>
  <si>
    <t>荣昌区昌州街道八角井村</t>
  </si>
  <si>
    <t>项目实施可解决昌州街道八角井建档立卡脱贫户6户、19人出行问题</t>
  </si>
  <si>
    <t>荣昌区2021年度安富街道鱼苗基地路水泥路建设工程</t>
  </si>
  <si>
    <t>安富街道古桥社区新建长2.401公里、宽4.5米水泥路。</t>
  </si>
  <si>
    <t>荣昌区安富街道古桥社区</t>
  </si>
  <si>
    <t>项目公路里程2.401公里，可解决古桥社区、1025人（其中建档立卡脱贫户11人）出行问题，可带动鱼苗水产产业发展。</t>
  </si>
  <si>
    <t>荣昌区2021年度安富街道叶家湾产业公路水泥路建设工程</t>
  </si>
  <si>
    <t>安富街道普陀村建设1条共4公里长、宽4.5米的四好农村产业公路，该公路周边有普陀养猪场，存栏600头，方便周边群众生产生生活与运输农产品，促进脱贫户增收致富。</t>
  </si>
  <si>
    <t>荣昌区安富街道普陀村</t>
  </si>
  <si>
    <t>项目公路里程4公里，可解决安富街道普陀村畜牧产业社区2000人（其中建档立卡脱贫户20人）出行问题。</t>
  </si>
  <si>
    <t>荣昌区2021年度安富街道寨子公路延伸段水泥路建设工程</t>
  </si>
  <si>
    <t>安富街道垭口村新建长2公里、宽4.5米水泥路。</t>
  </si>
  <si>
    <t>荣昌区安富街道垭口村</t>
  </si>
  <si>
    <t>项目公路里程2公里，可解决安富街道垭口村畜牧产业社区800人（其中建档立卡脱贫户10人）出行问题。</t>
  </si>
  <si>
    <t>荣昌区2021年度双河街道猫苹产业公路建设工程</t>
  </si>
  <si>
    <t>双河街道排山坳社区建设1条共2.7公里长，宽4.5米的四好农村产业公路，该公路周边有重点企业新兴建材和琪泰猪场；方便周边群众生产生生活与运输农产品，促进脱贫户增收致富。</t>
  </si>
  <si>
    <t>荣昌区双河街道排山坳社区</t>
  </si>
  <si>
    <t>项目实施可解决双河街道排山坳社区800人（其中建档立卡脱贫户4户10人）出行问题。</t>
  </si>
  <si>
    <t>荣昌区2021年度远觉镇五保家园环形产业公路建设工程</t>
  </si>
  <si>
    <t>远觉镇狮子桥村8组建设1条共2.4公里长，宽4.5米的四好农村产业公路，该公路周边有重庆琪金荣昌猪远觉养殖场，方便周边群众生产生生活与运输农产品，促进脱贫户增收致富。</t>
  </si>
  <si>
    <t>荣昌区远觉镇狮子桥村</t>
  </si>
  <si>
    <t>项目里程2.4公里可解决远觉镇狮子桥村8组650人（其中建档立卡脱贫户18人）出行问题。</t>
  </si>
  <si>
    <t>荣昌区2021年度远觉镇七星桥环形公路建设工程</t>
  </si>
  <si>
    <t>远觉镇狮蔡家坪村7组新建长2.1公里，宽4.5米的混凝土路面。</t>
  </si>
  <si>
    <t>荣昌区远觉镇蔡家坪村</t>
  </si>
  <si>
    <t>项目里程2.1公里可解决远觉镇蔡家坪村7组250人（其中建档立卡脱贫户28人）出行问题。</t>
  </si>
  <si>
    <r>
      <rPr>
        <sz val="9"/>
        <rFont val="方正仿宋_GBK"/>
        <charset val="134"/>
      </rPr>
      <t>荣昌区</t>
    </r>
    <r>
      <rPr>
        <sz val="9"/>
        <rFont val="Times New Roman"/>
        <charset val="0"/>
      </rPr>
      <t>2021</t>
    </r>
    <r>
      <rPr>
        <sz val="9"/>
        <rFont val="方正仿宋_GBK"/>
        <charset val="134"/>
      </rPr>
      <t>年度远觉镇李家湾产业公路建设工程</t>
    </r>
  </si>
  <si>
    <t>建设1条共0.55公里长的四好农村公路，该公路周边有蔬菜基地50亩，方便周边群众生产生活与运输农产品，促进脱贫户增收致富。</t>
  </si>
  <si>
    <t>项目里程0.55公里可解决远觉镇蔡家坪村7组250人（其中建档立卡脱贫户28人）出行问题，可带动生猪、小家禽等产业发展。</t>
  </si>
  <si>
    <t>荣昌区2021年度荣隆镇沿河路建设工程</t>
  </si>
  <si>
    <t>项目公路里程1.755公里，可解决玉久村、沙坝子村985人（其中建档立卡脱贫户21人）出行问题。</t>
  </si>
  <si>
    <t>荣昌区荣隆镇玉久村、沙坝子村</t>
  </si>
  <si>
    <t>项目公路里程1.755公里，可解决荣隆镇玉久村、沙坝子村985人（其中建档立卡脱贫户21人）出行问题。</t>
  </si>
  <si>
    <t>荣昌区2021年度河包镇黄桷树至放牛坪建设工程</t>
  </si>
  <si>
    <t>河包镇转龙社区新建长2.2公里，宽4.5米的混凝土路面。</t>
  </si>
  <si>
    <t>荣昌区河包镇转龙社区</t>
  </si>
  <si>
    <t>项目公路里程2.2公里，可解决河包镇转龙社区950人（其中建档立卡脱贫户6户15人）出行问题。</t>
  </si>
  <si>
    <t>荣昌区2021年度仁义镇干坝子产业公路建设工程</t>
  </si>
  <si>
    <t>仁义镇鹿子村4组、5组建设1条长3.1公里，宽4.5米的四好农村产业公路，该公路周边有玲珑生猪养殖场，年出栏生猪400余头，方便周边群众生产生活与运输农产品，促进脱贫户增收致富。</t>
  </si>
  <si>
    <t>荣昌区仁义镇鹿子村</t>
  </si>
  <si>
    <t>项目实施可解决仁义镇鹿子村1688人（其中建档立卡脱贫户33人）出行问题，可带动生猪、小家禽等产业发展。</t>
  </si>
  <si>
    <t>荣昌区2021年度铜鼓镇龙李产业路（龙集海-李家院）建设工程</t>
  </si>
  <si>
    <t>铜鼓镇刘骥村建设1条共1.98公里长，宽4.5米的四好农村产业公路，该公路周边有水产养殖基地100亩、骥龙花椒基地250亩，方便周边群众生产生活与运输农产品，促进脱贫户增收致富。</t>
  </si>
  <si>
    <t>项目实施可解决铜鼓镇刘骥村250人（其中建档立卡脱贫户33人）出行问题，可带动生猪、小家禽等产业发展。</t>
  </si>
  <si>
    <t>荣昌区2021年度铜鼓镇龙陈路建设工程</t>
  </si>
  <si>
    <t>铜鼓镇万福桥社区新建长1.8公里，宽4.5米的混凝土路面。</t>
  </si>
  <si>
    <t>荣昌区铜鼓镇万福桥 社区</t>
  </si>
  <si>
    <t>项目实施可解决铜鼓镇万福桥社区254人（其中建档立卡脱贫户13人）出行问题，可带动生猪、小家禽等产业发展。</t>
  </si>
  <si>
    <t>荣昌区2021年度铜鼓镇新龙产业路建设工程</t>
  </si>
  <si>
    <t>铜鼓镇高山村建设1条共2.365公里长，宽4.5米的四好农村产业公路，该公路周边有青蛙养殖基地30亩，方便周边群众生产生活与运输农产品，促进脱贫户增收致富。</t>
  </si>
  <si>
    <t>荣昌区铜鼓镇高山村</t>
  </si>
  <si>
    <t>项目实施可解决铜鼓镇高山村623人（其中建档立卡脱贫户43人）出行问题，可带动生猪、小家禽等产业发展。</t>
  </si>
  <si>
    <t>荣昌区2021年度昌元街道白四路建设工程</t>
  </si>
  <si>
    <t>昌元街道虹桥社区新建长2.1公里，宽4.5米的混凝土路面</t>
  </si>
  <si>
    <t>荣昌区昌元街道虹桥社区</t>
  </si>
  <si>
    <t>项目公路里程2.1公里，可解决昌元街道虹桥社区400人（其中建档立卡脱贫户90人）出行问题。</t>
  </si>
  <si>
    <t>荣昌区2021年度双河街道蔡彭产业路建设工程</t>
  </si>
  <si>
    <t>双河街道金佛社区建设1条共4.2公里长，宽4.5米的四好农村产业公路，该公路周边有金佛社区葡萄种植基地200亩、麻竹基地500亩，方便周边群众生产生生活与运输农产品，促进脱贫户增收致富。</t>
  </si>
  <si>
    <t>荣昌区双河街道金佛社区</t>
  </si>
  <si>
    <t>项目实施可解决双河街道金佛社区2500人（其中建档立卡脱贫户5户15人）出行问题。</t>
  </si>
  <si>
    <t>荣昌区2021年度双河街道千土产业路建设工程</t>
  </si>
  <si>
    <t>双河街道金佛社区建设1条共5.86公里长，宽4.5米的四好农村产业公路，该公路周边有金佛社区麻竹基地500亩、排山坳社区麻竹基地500亩，方便周边群众生产生生活与运输农产品，促进脱贫户增收致富。</t>
  </si>
  <si>
    <t>项目实施可解决双河街道金佛社区4000人（其中建档立卡脱贫户5户14人）出行问题。</t>
  </si>
  <si>
    <t>荣昌区2021年度远觉镇石家湾公路建设工程</t>
  </si>
  <si>
    <t>远觉镇白家寺村7组新建长1.3公里，宽4.5米的混凝土路面。</t>
  </si>
  <si>
    <t>荣昌区远觉镇百家寺村</t>
  </si>
  <si>
    <t>项目里程1.3公里可解决远觉镇白家寺村7组450人（其中建档立卡脱贫户29人）出行问题。</t>
  </si>
  <si>
    <t>荣昌区2021年度远觉镇唐家坡公路建设工程</t>
  </si>
  <si>
    <t>远觉镇高观音村2、5组新建长1.35公里，宽4.5米的混凝土路面。</t>
  </si>
  <si>
    <t>荣昌区远觉镇高观音村</t>
  </si>
  <si>
    <t>项目里程1.35公里可解决远觉镇高观音村8组480人（其中建档立卡脱贫户64人）出行问题。</t>
  </si>
  <si>
    <t>荣昌区2021年度吴家镇十烈村草吴产业公路水泥砼路面建设工程</t>
  </si>
  <si>
    <t>吴家镇十烈社区建设1条共2.5公里长，宽4.5米的四好农村产业公路，该公路周边有农户种植水稻500亩，与周边公路联通，方便周边群众生产生生活与运输农产品，促进脱贫户增收致富。</t>
  </si>
  <si>
    <t>项目总里程2.5公里，可解决吴家镇十烈社区400人（其中建档立卡脱贫户37人）出行问题</t>
  </si>
  <si>
    <t>荣昌区2021年度仁义镇仁三公路建设工程</t>
  </si>
  <si>
    <t>仁义镇三奇村1组、2组新建长2.002公里，宽4.5米的混凝土路面。</t>
  </si>
  <si>
    <t>荣昌区仁义镇三奇村</t>
  </si>
  <si>
    <t>项目实施可解决仁义镇三奇村1007人（其中建档立卡脱贫户20人，边缘易致贫户5人）出行问题，可带动生猪、小家禽等产业发展。</t>
  </si>
  <si>
    <t xml:space="preserve"> </t>
  </si>
  <si>
    <t>荣昌区2021年度仁义镇三星产业公路建设工程</t>
  </si>
  <si>
    <t>仁义镇三星村8组、9组建设1条长2.795公里，宽4.5米的四好农村公路，该公路周边有水稻种植大户1家，水稻种植150亩，花椒种植120亩，方便周边群众生产生活与运输农产品，促进脱贫户增收致富。</t>
  </si>
  <si>
    <t>荣昌区仁义镇三星村</t>
  </si>
  <si>
    <t>项目实施可解决仁义镇三星村1500人（其中建档立卡脱贫户53人）出行问题，可带动生猪、小家禽等产业发展。</t>
  </si>
  <si>
    <t>荣昌区2021年度峰高街道红明路建设工程</t>
  </si>
  <si>
    <t>峰高街道峨嵋新建1.2公里，4.5米宽水凝混凝土路。</t>
  </si>
  <si>
    <t>荣昌区峰高街道峨眉社区</t>
  </si>
  <si>
    <t>项目公路里程1.2公里，可解决峰高街道峨嵋社区560人（其中建档立卡脱贫户28人）出行问题。</t>
  </si>
  <si>
    <t>荣昌区2021年度昌元街道新伍支路建设工程</t>
  </si>
  <si>
    <t>昌元街道新峰社区新建长2.7公里，宽4.5米的混凝土路面。</t>
  </si>
  <si>
    <t>荣昌区昌元街道新峰社区</t>
  </si>
  <si>
    <t>项目公路里程2.7公里，可解决昌元街道新峰社区600人（其中建档立卡脱贫户131人）出行问题。</t>
  </si>
  <si>
    <t>荣昌区2021年度昌元街道高坎支路建设工程</t>
  </si>
  <si>
    <t>昌元街道新峰社区新建长1.4公里，宽4.5米的混凝土路面。</t>
  </si>
  <si>
    <t>项目公路里程1.4公里，可解决昌元街道新峰社区400人（其中建档立卡脱贫户131人）出行问题。</t>
  </si>
  <si>
    <t>荣昌区2021年度双河街道段蒋路建设工程</t>
  </si>
  <si>
    <t>双河街道大石堡社区新建长1.0公里，宽4.5米的混凝土路面。</t>
  </si>
  <si>
    <t>荣昌区双河街道大石堡社区</t>
  </si>
  <si>
    <t>项目实施可解决双河街道大石堡社区200人（其中建档立卡脱贫户5户18人）出行问题。</t>
  </si>
  <si>
    <t>荣昌区2021年度双河街道胡七路建设工程</t>
  </si>
  <si>
    <t>双河街道白玉社区新建长1.1公里，宽4.5米的混凝土路面。</t>
  </si>
  <si>
    <t>荣昌区双河街道白玉社区</t>
  </si>
  <si>
    <t>项目实施可解决双河街道白玉社区150人（其中建档立卡脱贫户2户4人）出行问题。</t>
  </si>
  <si>
    <t>荣昌区2021年度古昌镇玉带村川檀路混凝土硬化建设工程</t>
  </si>
  <si>
    <t>古昌镇玉带村新建长1.52公里、宽4.5米水泥混凝土路。</t>
  </si>
  <si>
    <t>荣昌区古昌镇玉带村</t>
  </si>
  <si>
    <t>项目实施可改善玉带村1100人（其中建档立卡脱贫户25人）生产、生活条件</t>
  </si>
  <si>
    <t>荣昌区2021年度荣隆镇金竹路建设工程</t>
  </si>
  <si>
    <t>项目公路里程0.803公里，可解决葛桥社区670人（其中建档立卡脱贫户25人）出行问题。</t>
  </si>
  <si>
    <t>荣昌区荣隆镇高田村</t>
  </si>
  <si>
    <t>项目公路里程0.803公里，可解决荣隆镇葛桥社区670人（其中建档立卡脱贫户25人）出行问题。</t>
  </si>
  <si>
    <t>荣昌区2021年度荣隆镇通古罗路建设工程</t>
  </si>
  <si>
    <t>项目公路里程0.992公里，可解决高田村638人（其中建档立卡脱贫户13人）出行问题。</t>
  </si>
  <si>
    <t>荣昌区荣隆镇葛桥社区</t>
  </si>
  <si>
    <t>荣昌区2021年度吴家镇含珠桥村兰家湾公路水泥砼路面建设工程</t>
  </si>
  <si>
    <t>吴家镇含珠桥村建设长2.3公里，宽4.5米的水泥路路面。</t>
  </si>
  <si>
    <t>荣昌区吴家镇含珠桥村</t>
  </si>
  <si>
    <t>项目总里程2.3公里，可解决吴家镇含珠桥村350人（其中建档立卡脱贫户40人）出行问题</t>
  </si>
  <si>
    <r>
      <rPr>
        <sz val="9"/>
        <rFont val="方正仿宋_GBK"/>
        <charset val="134"/>
      </rPr>
      <t>荣昌区2021年度古昌镇大青</t>
    </r>
    <r>
      <rPr>
        <sz val="9"/>
        <rFont val="宋体"/>
        <charset val="134"/>
      </rPr>
      <t>㭎</t>
    </r>
    <r>
      <rPr>
        <sz val="9"/>
        <rFont val="方正仿宋_GBK"/>
        <charset val="134"/>
      </rPr>
      <t>村三保产业路混凝土硬化建设工程</t>
    </r>
  </si>
  <si>
    <t>古昌镇大青㭎村建设1条共2.43公里长、宽4.5米的四好农村产业公路，该公路周边有劲丰花椒基地250亩、村集体经济粮油基地200亩，方便周边群众生产生生活与运输农产品，促进脱贫户增收致富。</t>
  </si>
  <si>
    <t>荣昌区古昌镇大青㭎村</t>
  </si>
  <si>
    <t>项目实施可改善大青㭎村1200人（其中建档立卡脱贫户140人）生产、生活条件</t>
  </si>
  <si>
    <t>荣昌区2021年度直升镇红康路二段水泥路建设工程</t>
  </si>
  <si>
    <t>直升镇黄坭村、万宝村新建长1.518公里，宽4.5米的混凝土路面。</t>
  </si>
  <si>
    <t>荣昌区直升镇黄坭村、万宝村</t>
  </si>
  <si>
    <t>项目实施可解决直升镇黄坭村、万宝村957人（其中建档立卡脱贫户42人）出行问题，可带动生猪、小家禽等产业发展。</t>
  </si>
  <si>
    <t>荣昌区2021年度直升镇燕石水泥产业路建设工程</t>
  </si>
  <si>
    <t>直升镇燕儿村建设1条共3.242公里长，宽4.5米的四好农村产业公路，该公路周边有臻品道柑橘基地340亩，方便业主及周边群众生产生生活与运输农产品，促进脱贫户增收致富。</t>
  </si>
  <si>
    <t>荣昌区直升镇燕儿村</t>
  </si>
  <si>
    <t>项目实施可解决直升镇燕儿村805人（其中建档立卡脱贫户12人）出行问题，可带动生猪、小家禽等产业发展。</t>
  </si>
  <si>
    <t>荣昌区2021年度直升镇水五水泥路建设工程</t>
  </si>
  <si>
    <t>建设1条共1.805公里长的四好农村公路，该公路周边有果牧农业粮油基地600亩，方便业主及周边群众生产生生活与运输农产品，促进脱贫户增收致富。</t>
  </si>
  <si>
    <t>荣昌区直升镇万宝村</t>
  </si>
  <si>
    <t>项目实施可解决直升镇万宝村415人（其中建档立卡脱贫户14人）出行问题，可带动生猪、小家禽等产业发展。</t>
  </si>
  <si>
    <t>荣昌区2021年度直升镇黄龙水泥路建设工程</t>
  </si>
  <si>
    <t>直升镇万宝村新建长1.777公里，宽4.5米的混凝土路面。</t>
  </si>
  <si>
    <t>项目实施可解决直升镇万宝村210人（其中建档立卡脱贫户5人）出行问题，可带动生猪、小家禽等产业发展。</t>
  </si>
  <si>
    <t>荣昌区2021年度观胜镇吕家水泥路面建设工程</t>
  </si>
  <si>
    <t>观胜镇许友村建设里程1.9公里、路基宽5.5米、路面宽4.5米的C30水泥混凝土路面公路。联结许友村村集体经济，带动许友村村集体经济兔场及改善沿线120户农户生产生活条件，进一步通过产业增收致富。</t>
  </si>
  <si>
    <t>荣昌区观胜镇许友村</t>
  </si>
  <si>
    <t>项目里程1.9公里可解决观胜镇许友村5、8组220人（其中建档立卡脱贫户28人）出行问题。</t>
  </si>
  <si>
    <t>荣昌区2021年度龙集镇唐家房子建设工程</t>
  </si>
  <si>
    <t>龙集镇六合村新建0.6公里，路基宽4.5米、路面宽4.5米水泥混凝土路。</t>
  </si>
  <si>
    <t>荣昌区龙集镇六合村</t>
  </si>
  <si>
    <t>项目里程0.6公里可解决龙集镇六合村4组100人（其中建档立卡脱贫户7人）出行问题。</t>
  </si>
  <si>
    <t>荣昌区2021年度吴家镇十烈村怀家沟产业公路水泥砼路面建设工程</t>
  </si>
  <si>
    <t>吴家镇十烈社区建设1条共3.1公里长，宽4.5米的四好农村产业公路，该公路周边有正在建设的温氏猪场，与周边公路联通，方便周边群众生产生生活与运输农产品，促进脱贫户增收致富。</t>
  </si>
  <si>
    <t>项目总里程3.3公里，可解决吴家镇十烈社区400人（其中建档立卡脱贫户20人）出行问题</t>
  </si>
  <si>
    <t>荣昌区2021年度观胜镇寨子坡产业公路水泥路面建设工程（凉坪3公里）</t>
  </si>
  <si>
    <t>观胜镇凉坪社区建设里程3公里、路基宽5.5米、路面宽4.5米的C30水泥混凝土路面公路。联结睡佛社区500亩橘子园及改善周边100户农户生产生活条件，进一步通过产业增收致富。</t>
  </si>
  <si>
    <t>荣昌区观胜镇凉坪社区</t>
  </si>
  <si>
    <t>项目里程3公里可解决观胜镇凉坪社区2组，睡佛社区7、9社420人（其中建档立卡脱贫户34人）出行问题。</t>
  </si>
  <si>
    <t>荣昌区2021年度观胜镇白颜公路水泥路面建设工程（凉坪2.2公里）</t>
  </si>
  <si>
    <t>建设里程2.2公里，路基宽4.5米、路面宽4.5米的C32混凝土路面公路。</t>
  </si>
  <si>
    <t>项目里程2.2公里可解决观胜镇凉坪社区12、13组186人（其中建档立卡脱贫户22人）出行问题，可带动生猪、小家禽等产业发展。</t>
  </si>
  <si>
    <t>荣昌区2021年度盘龙镇合吴产业路建设工程</t>
  </si>
  <si>
    <t>盘龙镇骑龙村建设1条共4.9公里长，宽5.5米的四好农村产业公路，该公路周边有塔罗科血橙基地260余亩、猕猴桃基地40余亩、春见柑橘（耙耙柑）基地200余亩，方便周边群众生产生生活与运输农产品，促进脱贫户增收致富。</t>
  </si>
  <si>
    <t>荣昌区盘龙镇骑龙村</t>
  </si>
  <si>
    <t>项目公路里程4.9公里，可解决盘龙镇骑龙村建档立卡脱贫户206人出行问题。</t>
  </si>
  <si>
    <t>荣昌区2021年度峰高街道三横桥公路建设工程</t>
  </si>
  <si>
    <t>项目公路里程1.2公里，可解决峰高街道唐冲村428人（其中建档立卡脱贫户26人）出行问题。</t>
  </si>
  <si>
    <t>荣昌区峰高街道唐冲村</t>
  </si>
  <si>
    <t>荣昌区2021年度荣隆镇荣开产业路建设工程</t>
  </si>
  <si>
    <t>荣隆镇玉久村、柏香村建设一条公路里程为3.797公里的四好农村公路，可解决玉久村、柏香村1725人（其中建档立卡脱贫户127人）出行问题。该公路周边有汤洪华水稻种植田约200亩，方便周边群众生产生活与运输农产品，促进群众增收致富。</t>
  </si>
  <si>
    <t>荣昌区荣隆镇玉久村、柏香村</t>
  </si>
  <si>
    <t>项目公路里程3.797公里，可解决玉久村、柏香村1725人（其中建档立卡脱贫户103人）出行问题。</t>
  </si>
  <si>
    <t>荣昌区2021年度峰高街道干路路建设工程</t>
  </si>
  <si>
    <t>项目公路里程1.4公里，可解决峰高街道金银村460人（其中建档立卡脱贫户20人）出行问题。</t>
  </si>
  <si>
    <t>荣昌区峰高街道金银村</t>
  </si>
  <si>
    <t>荣昌区2021年度盘龙镇高码头路建设工程</t>
  </si>
  <si>
    <t>盘龙镇石田村新建长2.1公里，宽4.5米的混凝土路面。</t>
  </si>
  <si>
    <t>荣昌区盘龙镇石田村</t>
  </si>
  <si>
    <t>项目公路里程2.1公里，可解决盘龙镇石田村建档立卡脱贫户17户、58人出行问题。</t>
  </si>
  <si>
    <t>荣昌区2021年度盘龙镇永陵村少数民族资金农排管道延伸项目</t>
  </si>
  <si>
    <t>在盘龙镇永陵村建设延伸农排管道500米</t>
  </si>
  <si>
    <t>盘龙镇永陵村</t>
  </si>
  <si>
    <t>盘龙镇人民政府</t>
  </si>
  <si>
    <t>延伸农排管道500米，解决群众生产灌溉缺水问题，增加群众收入。</t>
  </si>
  <si>
    <t>荣昌区2021年度远觉镇狮子桥村少数民族资金公路项目</t>
  </si>
  <si>
    <t>一是在远觉镇狮子桥村猫儿冲将长500米、宽4.5米的泥结石公路提档升级为水泥公路，二是在远觉镇狮子桥村10组新建泥结石公路660米、宽3.5米。</t>
  </si>
  <si>
    <t>远觉镇狮子桥村</t>
  </si>
  <si>
    <t>远觉镇人民政府</t>
  </si>
  <si>
    <t>一是在远觉镇狮子桥村猫儿冲将长500米、宽4.5米的泥结石公路提档升级为水泥公路，二是在远觉镇狮子桥村10组新建泥结石公路660米、宽3.5米，通过项目实施，改善群众出行条件，方便群众生产生活，促进农村经济发展。</t>
  </si>
  <si>
    <t>荣昌区2021年河包镇核桃村集体经济产业发展项目</t>
  </si>
  <si>
    <t xml:space="preserve">围绕河包镇完善粉条生产配菜加工产业链关键环节，发展辣椒种植基地3500亩，为提高辣椒的附加值，于2020年建辣椒烘干厂，前期已投入80万元搭建厂房，钢架结构：1540平方。为更好发展辣椒产业，助力粉条产业配菜加工产业链，拟再次投入辣椒烘干厂基础建设。
</t>
  </si>
  <si>
    <t>河包镇核桃村</t>
  </si>
  <si>
    <t>完成辣椒烘干厂基础建设，让全镇217户建卡脱贫户受益。</t>
  </si>
  <si>
    <t>荣昌区2021年河包镇经堂村村集体经济产业发展项目</t>
  </si>
  <si>
    <t xml:space="preserve">（一）完善600亩高品质经果林基地基础设施建设，进行土地整治、道路建设，修建排灌设施和生产便道。
（二）购置旋耕机、起垅机等机械化设备，结合现有3台农用无人机形成社会化服务专业组织，促进集体经济组织参与农业社会化服务。培训专业操作人员，广泛承接农业生产、病虫防治一体化服务。
（三）发展农旅、文旅产业旅游，支持经堂村瓦米沟及观音阁水库农旅、文旅产业融合项目，于瓦米沟处打造婚纱摄影基地，由村集体经济组织领办的凤源文化旅游发展有限公司与个个世界合作创办实训基地，连通金凤山公园与观音阁水库之间的健身步道，修建停车场。
</t>
  </si>
  <si>
    <t>河包镇经堂村</t>
  </si>
  <si>
    <t>完成经堂村瓦米沟婚纱摄影基地打造</t>
  </si>
  <si>
    <t>荣昌区2021年观胜镇集体经济产业发展项目</t>
  </si>
  <si>
    <t>投资120万元，在原有基础上，采取村集体经济+公司（合作社）带农户的模式，投资入股建设观胜肉兔科级园区“祖代种兔育种中心”，继续做大做强肉兔产业，持续壮大集体经济，促进群众增收。</t>
  </si>
  <si>
    <t>观胜镇银河村、许友村、云峰村</t>
  </si>
  <si>
    <t>投资入股建设观胜肉兔科级园区“祖代种兔育种中心”，继续做大做强肉兔产业，持续壮大集体经济，促进群众增收</t>
  </si>
  <si>
    <t>荣昌区2021年铜鼓镇刘骥村集体经济产业发展项目</t>
  </si>
  <si>
    <t>花椒色选及冻库建设投资：计划主要用于色选机安装、冷链仓储厂房及相关设施建设。</t>
  </si>
  <si>
    <t>铜鼓镇刘骥村</t>
  </si>
  <si>
    <t>利用冷链仓储设备可确保鲜花椒粗加工后的品质保障。储藏农产品数量达到2400吨，保障农产品品质不变，助力荣昌特色农产品的品牌打造。</t>
  </si>
  <si>
    <t>荣昌区2021年清流镇龙井庙村集体经济产业发展项目</t>
  </si>
  <si>
    <t>清流镇龙井庙村柑橘冻库建设</t>
  </si>
  <si>
    <t>清流镇龙井庙村</t>
  </si>
  <si>
    <t>一是“重庆市珑景妙生态农业专业合作社”流转土地2亩，可给每户带来400元/亩/年的土地流转收入，20年共计收益1.6万元。二是带动20余户脱贫户发展种植柑橘产业，每户年增收500元。</t>
  </si>
  <si>
    <t>荣昌区2021年吴家镇高峰村集体经济产业发展项目</t>
  </si>
  <si>
    <t>建设采摘果园面积220亩，主要种植不同种类柑橘（按采收期搭配），辅以枇杷、李子等果树种植。具体内容：血橙九号55株、柑平70株、大雅70株、09无籽沃柑70株、黄丰4号枇杷50株、青仓李50株、爱媛3870株、纽荷尔55株、蓄水池2个150立方米/个、灌溉管网共计5000M、生产便道1000米、土地整形220亩。</t>
  </si>
  <si>
    <t>吴家镇高峰村</t>
  </si>
  <si>
    <t>1、周边流转土地农户可获得土地租金10万元左右/年。
2、到第四年丰产期项目产值达到80万元/年。
3、带动周边农户发展柑橘产业，减少农村土地撂荒现象。</t>
  </si>
  <si>
    <t>荣昌区2021年古昌镇大青杠村集体经济产业发展项目</t>
  </si>
  <si>
    <t>1. 引导农民流转土地入股村集体经济。2. 将大青㭎村3组闲置的董家村小学、村老办公室旧址店面等具体资产，进行翻新改造，引进业主修建食用油等农副产品加工厂。3.在全村建成总面积1000亩的水稻种植基地4.升级集体经济荣昌区汇名农副产品加工有限公司的硬件设备。</t>
  </si>
  <si>
    <t>古昌镇大青杠村</t>
  </si>
  <si>
    <t>针对大青㭎村村集体经济薄弱问题，通过当地粮油资源有效利用，提供社会服务、发展混合经营等方式，培育发展本村集体经济，进一步巩固脱贫攻坚成果，实现同乡村振兴的有效衔接，推动乡村全面振兴，实现产业兴旺。</t>
  </si>
  <si>
    <t>荣昌区2021年岚峰林场巩固提升项目</t>
  </si>
  <si>
    <t>硬化林区道路0.2公里及场坝硬化300平方，森林防火队员驻地改造。</t>
  </si>
  <si>
    <t>双河街道大石堡社区</t>
  </si>
  <si>
    <t>区国有岚峰林场</t>
  </si>
  <si>
    <t>硬化林区道路0.2公里及场坝硬化300平方；满足森林防火队员8名以上人员驻扎条件。</t>
  </si>
  <si>
    <t>荣昌区2021年脱贫人口跨省就业支持资金</t>
  </si>
  <si>
    <t>1.进一步鼓励脱贫人口与边缘人口外出就业；2.进一步促进脱贫人口与边缘人口稳岗就业。</t>
  </si>
  <si>
    <t>区人力资源社保局</t>
  </si>
  <si>
    <t>进一步鼓励脱贫人口与边缘人口外出就业；进一步促进脱贫人口与边缘人口稳岗就业。</t>
  </si>
  <si>
    <t>荣昌区2021年边缘易致贫户到户帮扶产业扶持资金</t>
  </si>
  <si>
    <t>主要支持有劳动力且有产业发展意愿的边缘易致贫户等通过自主发展、入股合作社或村集体经济组织“抱团”等方式发展产业。</t>
  </si>
  <si>
    <t>区农业农村委员会</t>
  </si>
  <si>
    <t>重庆市荣昌区双河街道农村饮水安全巩固提升工程</t>
  </si>
  <si>
    <t>对水厂附属设施进行改造。新建取水泵站一座，新建dn250提水管及自流引水管1062m；新建3000m³/d标准化水厂一座；供区改扩建主管网183.139km，新建管网加压泵站4座。</t>
  </si>
  <si>
    <t>完成供水管网扩建40km。</t>
  </si>
  <si>
    <t>荣昌区2021年度昌元街道少数民族维权服务站创建</t>
  </si>
  <si>
    <t>1.设置少数民族维权服务站招牌；2.制定工作制度并上墙；3.制作宣传展板和印制宣传资料、宣传品。</t>
  </si>
  <si>
    <t>昌元街道司法所</t>
  </si>
  <si>
    <t>昌元街道办事处</t>
  </si>
  <si>
    <t>通过创建少数民族维权服务站，进一步深化城市民族工作，促进各民族交往交流交融。</t>
  </si>
  <si>
    <r>
      <rPr>
        <sz val="9"/>
        <rFont val="方正仿宋_GBK"/>
        <charset val="134"/>
      </rPr>
      <t>荣昌区</t>
    </r>
    <r>
      <rPr>
        <sz val="9"/>
        <rFont val="Times New Roman"/>
        <charset val="0"/>
      </rPr>
      <t>2021</t>
    </r>
    <r>
      <rPr>
        <sz val="9"/>
        <rFont val="方正仿宋_GBK"/>
        <charset val="134"/>
      </rPr>
      <t>年度盘龙镇禾苗村少数民族资金集体经济花椒基地基础设施建设项目</t>
    </r>
  </si>
  <si>
    <t>盘龙镇禾苗村花椒基地整修长230米、宽3.5米、厚20厘米的C25混凝土机耕道和C25混凝土中转院坝280平方米。</t>
  </si>
  <si>
    <t>盘龙镇禾苗村</t>
  </si>
  <si>
    <t>荣昌区2021年度铜鼓镇刘骥村少数民族发展资金人居环境整治项目</t>
  </si>
  <si>
    <t>修缮人行便道1.8公里，院坝修复条石65平方米，建休闲亭1个，新增特色垃圾桶6个，增设、修缮标识7处。</t>
  </si>
  <si>
    <t>铜鼓镇人民政府</t>
  </si>
  <si>
    <t>荣昌区2021年度清升镇罗汉寺村少数民族发展资金人居环境整治项目</t>
  </si>
  <si>
    <t>在清升镇罗汉寺村污水处理、花园、中庭景观和文化墙等建设。</t>
  </si>
  <si>
    <t>清升镇罗汉寺村</t>
  </si>
  <si>
    <t>清升镇人民政府</t>
  </si>
  <si>
    <t>通过人居环境整治项目，改善刘家大院群众生活环境条件，打造小院讲堂阵地，受益 120 户，350 人。</t>
  </si>
  <si>
    <t>荣昌区2021年健康扶贫医疗基金</t>
  </si>
  <si>
    <t>全国防返贫信息监测系统中建档立卡脱贫人口中因病增加医疗支出，符合报销条件的建卡脱贫户。可切实减轻建档立卡脱贫户因病增加医疗方面负担。救助标准为：自付 1000 元（含）—1 万元（不含）部分，按照救助 70%比例予以救助；自付 1 万元（含）—5 万元（不含）部分，按照 85%比例予以救助；自付 5 万元（含）以上部分，按照 95%比例予以救助。每人每年最高救助额度不超过 20 万元。</t>
  </si>
  <si>
    <t>区医保局、区卫健委</t>
  </si>
  <si>
    <t>建档立卡脱贫人口在医院就医后，符合条件的直接一站式结算，可使受益人减轻就医方面的实际负担。</t>
  </si>
  <si>
    <t>2021.11</t>
  </si>
  <si>
    <t>荣昌区2021年雨露计划职业教育补助</t>
  </si>
  <si>
    <t>对于我区建档立卡脱贫户家庭、监测对象户家庭中符合“雨露计划”职业教育补助条件的子女，要做到“应补尽补”。</t>
  </si>
  <si>
    <t>对符合补助条件的建档立卡脱贫户家庭、监测对象户家庭子女落实“雨露计划”职业教育补助，巩固拓展脱贫攻坚成果、增强脱贫人口及监测对象内生动力、提高脱贫人口及监测对象自我发展能力。</t>
  </si>
  <si>
    <t>荣昌区2021年小额贴息风险补偿金</t>
  </si>
  <si>
    <t>商业银行为有意愿贷款发展自身经济的建卡脱贫户提供小额信贷，确保补偿金充足。</t>
  </si>
  <si>
    <t>为扶贫小额信贷贷款提供风险补偿金，进一步提升脱贫户自力更生能力，</t>
  </si>
  <si>
    <t>系统名称</t>
  </si>
  <si>
    <t>项目子类型</t>
  </si>
  <si>
    <t>建设任务</t>
  </si>
  <si>
    <t>建设性质</t>
  </si>
  <si>
    <t>实施地点</t>
  </si>
  <si>
    <t>群众参与和利益联结机制</t>
  </si>
  <si>
    <t>绩效目标申报</t>
  </si>
  <si>
    <t>实施单位</t>
  </si>
  <si>
    <t>规划年度</t>
  </si>
  <si>
    <t>是否纳入年度项目实施计划</t>
  </si>
  <si>
    <t>时间进度安排</t>
  </si>
  <si>
    <t>资金规模和筹资方式</t>
  </si>
  <si>
    <t>受益对象（人）</t>
  </si>
  <si>
    <t>是否以工代赈方式实施项目</t>
  </si>
  <si>
    <t>是否易地扶贫搬迁后扶项目</t>
  </si>
  <si>
    <t>项目归属</t>
  </si>
  <si>
    <t>是否贫困村提升工程</t>
  </si>
  <si>
    <t>是否资产收益</t>
  </si>
  <si>
    <t>是否增加村集体经济收入</t>
  </si>
  <si>
    <t>项目负责人</t>
  </si>
  <si>
    <t>联系电话</t>
  </si>
  <si>
    <r>
      <rPr>
        <sz val="9"/>
        <rFont val="方正仿宋_GBK"/>
        <charset val="134"/>
      </rPr>
      <t>荣昌区</t>
    </r>
    <r>
      <rPr>
        <sz val="9"/>
        <rFont val="Times New Roman"/>
        <charset val="0"/>
      </rPr>
      <t>2021</t>
    </r>
    <r>
      <rPr>
        <sz val="9"/>
        <rFont val="方正仿宋_GBK"/>
        <charset val="134"/>
      </rPr>
      <t>年度建档立卡脱贫人口巩固脱贫保险</t>
    </r>
  </si>
  <si>
    <r>
      <rPr>
        <sz val="9"/>
        <rFont val="方正仿宋_GBK"/>
        <charset val="134"/>
      </rPr>
      <t>荣昌区</t>
    </r>
    <r>
      <rPr>
        <sz val="9"/>
        <rFont val="Times New Roman"/>
        <charset val="0"/>
      </rPr>
      <t>_</t>
    </r>
    <r>
      <rPr>
        <sz val="9"/>
        <rFont val="方正仿宋_GBK"/>
        <charset val="134"/>
      </rPr>
      <t>健康扶贫</t>
    </r>
    <r>
      <rPr>
        <sz val="9"/>
        <rFont val="Times New Roman"/>
        <charset val="0"/>
      </rPr>
      <t>_</t>
    </r>
    <r>
      <rPr>
        <sz val="9"/>
        <rFont val="方正仿宋_GBK"/>
        <charset val="134"/>
      </rPr>
      <t>荣昌区</t>
    </r>
    <r>
      <rPr>
        <sz val="9"/>
        <rFont val="Times New Roman"/>
        <charset val="0"/>
      </rPr>
      <t>2021</t>
    </r>
    <r>
      <rPr>
        <sz val="9"/>
        <rFont val="方正仿宋_GBK"/>
        <charset val="134"/>
      </rPr>
      <t>年度建档立卡脱贫人口巩固脱贫保险</t>
    </r>
  </si>
  <si>
    <r>
      <rPr>
        <sz val="9"/>
        <rFont val="方正仿宋_GBK"/>
        <charset val="134"/>
      </rPr>
      <t>健康扶贫</t>
    </r>
  </si>
  <si>
    <r>
      <rPr>
        <sz val="9"/>
        <rFont val="方正仿宋_GBK"/>
        <charset val="134"/>
      </rPr>
      <t>参加其他补充医疗保险</t>
    </r>
  </si>
  <si>
    <r>
      <rPr>
        <sz val="9"/>
        <rFont val="方正仿宋_GBK"/>
        <charset val="134"/>
      </rPr>
      <t>为全市扶贫信息系统内脱贫人口购买</t>
    </r>
    <r>
      <rPr>
        <sz val="9"/>
        <rFont val="Times New Roman"/>
        <charset val="0"/>
      </rPr>
      <t>“</t>
    </r>
    <r>
      <rPr>
        <sz val="9"/>
        <rFont val="方正仿宋_GBK"/>
        <charset val="134"/>
      </rPr>
      <t>巩固脱贫保</t>
    </r>
    <r>
      <rPr>
        <sz val="9"/>
        <rFont val="Times New Roman"/>
        <charset val="0"/>
      </rPr>
      <t>”</t>
    </r>
    <r>
      <rPr>
        <sz val="9"/>
        <rFont val="方正仿宋_GBK"/>
        <charset val="134"/>
      </rPr>
      <t>，参保标准为</t>
    </r>
    <r>
      <rPr>
        <sz val="9"/>
        <rFont val="Times New Roman"/>
        <charset val="0"/>
      </rPr>
      <t>130</t>
    </r>
    <r>
      <rPr>
        <sz val="9"/>
        <rFont val="方正仿宋_GBK"/>
        <charset val="134"/>
      </rPr>
      <t>元</t>
    </r>
    <r>
      <rPr>
        <sz val="9"/>
        <rFont val="Times New Roman"/>
        <charset val="0"/>
      </rPr>
      <t>/</t>
    </r>
    <r>
      <rPr>
        <sz val="9"/>
        <rFont val="方正仿宋_GBK"/>
        <charset val="134"/>
      </rPr>
      <t>人，切实提高脱贫人口风险保障水平，增强脱人口</t>
    </r>
    <r>
      <rPr>
        <sz val="9"/>
        <rFont val="Times New Roman"/>
        <charset val="0"/>
      </rPr>
      <t>“</t>
    </r>
    <r>
      <rPr>
        <sz val="9"/>
        <rFont val="方正仿宋_GBK"/>
        <charset val="134"/>
      </rPr>
      <t>造血</t>
    </r>
    <r>
      <rPr>
        <sz val="9"/>
        <rFont val="Times New Roman"/>
        <charset val="0"/>
      </rPr>
      <t>”</t>
    </r>
    <r>
      <rPr>
        <sz val="9"/>
        <rFont val="方正仿宋_GBK"/>
        <charset val="134"/>
      </rPr>
      <t>能力，破解脱贫人口因灾、因病、因学等致贫返贫难题，截止</t>
    </r>
    <r>
      <rPr>
        <sz val="9"/>
        <rFont val="Times New Roman"/>
        <charset val="0"/>
      </rPr>
      <t>2020</t>
    </r>
    <r>
      <rPr>
        <sz val="9"/>
        <rFont val="方正仿宋_GBK"/>
        <charset val="134"/>
      </rPr>
      <t>年底全区共计</t>
    </r>
    <r>
      <rPr>
        <sz val="9"/>
        <rFont val="Times New Roman"/>
        <charset val="0"/>
      </rPr>
      <t>21188</t>
    </r>
    <r>
      <rPr>
        <sz val="9"/>
        <rFont val="方正仿宋_GBK"/>
        <charset val="134"/>
      </rPr>
      <t>人。</t>
    </r>
  </si>
  <si>
    <r>
      <rPr>
        <sz val="9"/>
        <rFont val="方正仿宋_GBK"/>
        <charset val="134"/>
      </rPr>
      <t>新建</t>
    </r>
  </si>
  <si>
    <r>
      <rPr>
        <sz val="9"/>
        <rFont val="方正仿宋_GBK"/>
        <charset val="134"/>
      </rPr>
      <t>荣昌区</t>
    </r>
  </si>
  <si>
    <r>
      <rPr>
        <sz val="9"/>
        <rFont val="方正仿宋_GBK"/>
        <charset val="134"/>
      </rPr>
      <t>为建档立卡脱贫户</t>
    </r>
    <r>
      <rPr>
        <sz val="9"/>
        <rFont val="Times New Roman"/>
        <charset val="0"/>
      </rPr>
      <t>≥21000</t>
    </r>
    <r>
      <rPr>
        <sz val="9"/>
        <rFont val="方正仿宋_GBK"/>
        <charset val="134"/>
      </rPr>
      <t>人购买巩固脱贫保，切实减轻建档立卡脱贫户各方面负担。</t>
    </r>
  </si>
  <si>
    <r>
      <rPr>
        <sz val="9"/>
        <rFont val="方正仿宋_GBK"/>
        <charset val="134"/>
      </rPr>
      <t>宣传巩固脱贫保，建档立卡脱贫户积极参加精准脱贫保险，项目通过对参保人员名单进行公示，群众进行监督，脱贫户发生符合巩固脱贫保险种理赔内容，保险公司及时进行理赔，有效降低脱贫户医疗、住房、意外事故等方面的支出</t>
    </r>
  </si>
  <si>
    <r>
      <rPr>
        <sz val="9"/>
        <rFont val="方正仿宋_GBK"/>
        <charset val="134"/>
      </rPr>
      <t>为脱贫户</t>
    </r>
    <r>
      <rPr>
        <sz val="9"/>
        <rFont val="Times New Roman"/>
        <charset val="0"/>
      </rPr>
      <t>≥21000</t>
    </r>
    <r>
      <rPr>
        <sz val="9"/>
        <rFont val="方正仿宋_GBK"/>
        <charset val="134"/>
      </rPr>
      <t>人购买巩固脱贫保，切实减轻脱贫户各方面负担。</t>
    </r>
  </si>
  <si>
    <r>
      <rPr>
        <sz val="9"/>
        <rFont val="方正仿宋_GBK"/>
        <charset val="134"/>
      </rPr>
      <t>为脱贫人口购买巩固脱贫保的人数</t>
    </r>
    <r>
      <rPr>
        <sz val="9"/>
        <rFont val="Times New Roman"/>
        <charset val="0"/>
      </rPr>
      <t>≥21000</t>
    </r>
    <r>
      <rPr>
        <sz val="9"/>
        <rFont val="方正仿宋_GBK"/>
        <charset val="134"/>
      </rPr>
      <t>人</t>
    </r>
  </si>
  <si>
    <r>
      <rPr>
        <sz val="9"/>
        <rFont val="方正仿宋_GBK"/>
        <charset val="134"/>
      </rPr>
      <t>保险机构据事故种类理赔率</t>
    </r>
    <r>
      <rPr>
        <sz val="9"/>
        <rFont val="Times New Roman"/>
        <charset val="0"/>
      </rPr>
      <t>≥98</t>
    </r>
    <r>
      <rPr>
        <sz val="9"/>
        <rFont val="方正仿宋_GBK"/>
        <charset val="134"/>
      </rPr>
      <t>％</t>
    </r>
  </si>
  <si>
    <r>
      <rPr>
        <sz val="9"/>
        <rFont val="方正仿宋_GBK"/>
        <charset val="134"/>
      </rPr>
      <t>资金及时拨付率</t>
    </r>
    <r>
      <rPr>
        <sz val="9"/>
        <rFont val="Times New Roman"/>
        <charset val="0"/>
      </rPr>
      <t>≥98</t>
    </r>
    <r>
      <rPr>
        <sz val="9"/>
        <rFont val="方正仿宋_GBK"/>
        <charset val="134"/>
      </rPr>
      <t>％</t>
    </r>
  </si>
  <si>
    <r>
      <rPr>
        <sz val="9"/>
        <rFont val="方正仿宋_GBK"/>
        <charset val="134"/>
      </rPr>
      <t>建档立卡脱贫户购买巩固脱贫保标准</t>
    </r>
    <r>
      <rPr>
        <sz val="9"/>
        <rFont val="Times New Roman"/>
        <charset val="0"/>
      </rPr>
      <t>=130</t>
    </r>
    <r>
      <rPr>
        <sz val="9"/>
        <rFont val="方正仿宋_GBK"/>
        <charset val="134"/>
      </rPr>
      <t>元</t>
    </r>
    <r>
      <rPr>
        <sz val="9"/>
        <rFont val="Times New Roman"/>
        <charset val="0"/>
      </rPr>
      <t>/</t>
    </r>
    <r>
      <rPr>
        <sz val="9"/>
        <rFont val="方正仿宋_GBK"/>
        <charset val="134"/>
      </rPr>
      <t>人</t>
    </r>
    <r>
      <rPr>
        <sz val="9"/>
        <rFont val="Times New Roman"/>
        <charset val="0"/>
      </rPr>
      <t>*</t>
    </r>
    <r>
      <rPr>
        <sz val="9"/>
        <rFont val="方正仿宋_GBK"/>
        <charset val="134"/>
      </rPr>
      <t>年</t>
    </r>
  </si>
  <si>
    <r>
      <rPr>
        <sz val="9"/>
        <rFont val="方正仿宋_GBK"/>
        <charset val="134"/>
      </rPr>
      <t>人均增收额</t>
    </r>
    <r>
      <rPr>
        <sz val="9"/>
        <rFont val="Times New Roman"/>
        <charset val="0"/>
      </rPr>
      <t>≤130</t>
    </r>
    <r>
      <rPr>
        <sz val="9"/>
        <rFont val="方正仿宋_GBK"/>
        <charset val="134"/>
      </rPr>
      <t>元</t>
    </r>
  </si>
  <si>
    <r>
      <rPr>
        <sz val="9"/>
        <rFont val="方正仿宋_GBK"/>
        <charset val="134"/>
      </rPr>
      <t>政策知晓率</t>
    </r>
    <r>
      <rPr>
        <sz val="9"/>
        <rFont val="Times New Roman"/>
        <charset val="0"/>
      </rPr>
      <t>≥98%</t>
    </r>
  </si>
  <si>
    <r>
      <rPr>
        <sz val="9"/>
        <rFont val="Times New Roman"/>
        <charset val="0"/>
      </rPr>
      <t>1</t>
    </r>
    <r>
      <rPr>
        <sz val="9"/>
        <rFont val="方正仿宋_GBK"/>
        <charset val="134"/>
      </rPr>
      <t>年</t>
    </r>
  </si>
  <si>
    <r>
      <rPr>
        <sz val="9"/>
        <rFont val="方正仿宋_GBK"/>
        <charset val="134"/>
      </rPr>
      <t>受益群众满意度</t>
    </r>
    <r>
      <rPr>
        <sz val="9"/>
        <rFont val="Times New Roman"/>
        <charset val="0"/>
      </rPr>
      <t>≥90%</t>
    </r>
  </si>
  <si>
    <r>
      <rPr>
        <sz val="9"/>
        <rFont val="方正仿宋_GBK"/>
        <charset val="134"/>
      </rPr>
      <t>区农业农村委</t>
    </r>
  </si>
  <si>
    <r>
      <rPr>
        <sz val="9"/>
        <rFont val="方正仿宋_GBK"/>
        <charset val="134"/>
      </rPr>
      <t>承保保险公司</t>
    </r>
  </si>
  <si>
    <r>
      <rPr>
        <sz val="9"/>
        <rFont val="Times New Roman"/>
        <charset val="0"/>
      </rPr>
      <t>2021</t>
    </r>
    <r>
      <rPr>
        <sz val="9"/>
        <rFont val="方正仿宋_GBK"/>
        <charset val="134"/>
      </rPr>
      <t>年</t>
    </r>
  </si>
  <si>
    <r>
      <rPr>
        <sz val="9"/>
        <rFont val="方正仿宋_GBK"/>
        <charset val="134"/>
      </rPr>
      <t>是</t>
    </r>
  </si>
  <si>
    <t>2021.01</t>
  </si>
  <si>
    <t>2021.12</t>
  </si>
  <si>
    <t>21000</t>
  </si>
  <si>
    <r>
      <rPr>
        <sz val="9"/>
        <rFont val="方正仿宋_GBK"/>
        <charset val="134"/>
      </rPr>
      <t>否</t>
    </r>
  </si>
  <si>
    <r>
      <rPr>
        <sz val="9"/>
        <rFont val="方正仿宋_GBK"/>
        <charset val="134"/>
      </rPr>
      <t>曾翔</t>
    </r>
  </si>
  <si>
    <t>15320529561</t>
  </si>
  <si>
    <r>
      <rPr>
        <sz val="9"/>
        <rFont val="方正仿宋_GBK"/>
        <charset val="134"/>
      </rPr>
      <t>荣昌区</t>
    </r>
    <r>
      <rPr>
        <sz val="9"/>
        <rFont val="Times New Roman"/>
        <charset val="0"/>
      </rPr>
      <t>2021</t>
    </r>
    <r>
      <rPr>
        <sz val="9"/>
        <rFont val="方正仿宋_GBK"/>
        <charset val="134"/>
      </rPr>
      <t>年度建档立卡脱贫人口城乡居民医疗保险</t>
    </r>
  </si>
  <si>
    <r>
      <rPr>
        <sz val="9"/>
        <rFont val="方正仿宋_GBK"/>
        <charset val="134"/>
      </rPr>
      <t>荣昌区</t>
    </r>
    <r>
      <rPr>
        <sz val="9"/>
        <rFont val="Times New Roman"/>
        <charset val="0"/>
      </rPr>
      <t>_</t>
    </r>
    <r>
      <rPr>
        <sz val="9"/>
        <rFont val="方正仿宋_GBK"/>
        <charset val="134"/>
      </rPr>
      <t>健康扶贫</t>
    </r>
    <r>
      <rPr>
        <sz val="9"/>
        <rFont val="Times New Roman"/>
        <charset val="0"/>
      </rPr>
      <t>_</t>
    </r>
    <r>
      <rPr>
        <sz val="9"/>
        <rFont val="方正仿宋_GBK"/>
        <charset val="134"/>
      </rPr>
      <t>建档立卡脱贫人口城乡居民医疗保险经费</t>
    </r>
  </si>
  <si>
    <r>
      <rPr>
        <sz val="9"/>
        <rFont val="方正仿宋_GBK"/>
        <charset val="134"/>
      </rPr>
      <t>参加城乡居民基本医疗保险</t>
    </r>
  </si>
  <si>
    <r>
      <rPr>
        <sz val="9"/>
        <rFont val="方正仿宋_GBK"/>
        <charset val="134"/>
      </rPr>
      <t>为脱贫人口参加城乡居民医疗保险。补助标准为</t>
    </r>
    <r>
      <rPr>
        <sz val="9"/>
        <rFont val="Times New Roman"/>
        <charset val="0"/>
      </rPr>
      <t>140</t>
    </r>
    <r>
      <rPr>
        <sz val="9"/>
        <rFont val="方正仿宋_GBK"/>
        <charset val="134"/>
      </rPr>
      <t>元／人。补助人数约</t>
    </r>
    <r>
      <rPr>
        <sz val="9"/>
        <rFont val="Times New Roman"/>
        <charset val="0"/>
      </rPr>
      <t>13000</t>
    </r>
    <r>
      <rPr>
        <sz val="9"/>
        <rFont val="方正仿宋_GBK"/>
        <charset val="134"/>
      </rPr>
      <t>人。</t>
    </r>
  </si>
  <si>
    <r>
      <rPr>
        <sz val="9"/>
        <rFont val="方正仿宋_GBK"/>
        <charset val="134"/>
      </rPr>
      <t>进一步深化健康扶贫工程，进一步提高脱贫人口医疗保障水平。确保脱贫人口能及时享受相关扶贫医疗政策，进一步减轻脱贫人口医疗负担。</t>
    </r>
  </si>
  <si>
    <r>
      <rPr>
        <sz val="9"/>
        <rFont val="方正仿宋_GBK"/>
        <charset val="134"/>
      </rPr>
      <t>建档立卡脱贫户积极参加城乡居民医疗保险，并进行监督；区医保局和区卫生健康委牵头脱贫户医疗保障工作，就医时按医保报销规定进行一站式结算，减少脱贫户报销程序，并进一步减轻脱贫人口医疗负担。</t>
    </r>
  </si>
  <si>
    <r>
      <rPr>
        <sz val="9"/>
        <rFont val="方正仿宋_GBK"/>
        <charset val="134"/>
      </rPr>
      <t>资助建档立卡脱贫人口参加基本医疗保险人数</t>
    </r>
    <r>
      <rPr>
        <sz val="9"/>
        <rFont val="Times New Roman"/>
        <charset val="0"/>
      </rPr>
      <t>≥13000</t>
    </r>
    <r>
      <rPr>
        <sz val="9"/>
        <rFont val="方正仿宋_GBK"/>
        <charset val="134"/>
      </rPr>
      <t>人</t>
    </r>
  </si>
  <si>
    <r>
      <rPr>
        <sz val="9"/>
        <rFont val="方正仿宋_GBK"/>
        <charset val="134"/>
      </rPr>
      <t>县域内建档立卡脱贫人口医疗保险和医疗救助费用</t>
    </r>
    <r>
      <rPr>
        <sz val="9"/>
        <rFont val="Times New Roman"/>
        <charset val="0"/>
      </rPr>
      <t>“</t>
    </r>
    <r>
      <rPr>
        <sz val="9"/>
        <rFont val="方正仿宋_GBK"/>
        <charset val="134"/>
      </rPr>
      <t>一站式</t>
    </r>
    <r>
      <rPr>
        <sz val="9"/>
        <rFont val="Times New Roman"/>
        <charset val="0"/>
      </rPr>
      <t>”</t>
    </r>
    <r>
      <rPr>
        <sz val="9"/>
        <rFont val="方正仿宋_GBK"/>
        <charset val="134"/>
      </rPr>
      <t>结算率</t>
    </r>
    <r>
      <rPr>
        <sz val="9"/>
        <rFont val="Times New Roman"/>
        <charset val="0"/>
      </rPr>
      <t>≥98</t>
    </r>
    <r>
      <rPr>
        <sz val="9"/>
        <rFont val="方正仿宋_GBK"/>
        <charset val="134"/>
      </rPr>
      <t>％</t>
    </r>
  </si>
  <si>
    <r>
      <rPr>
        <sz val="9"/>
        <rFont val="方正仿宋_GBK"/>
        <charset val="134"/>
      </rPr>
      <t>建档立卡脱贫人口参保率</t>
    </r>
    <r>
      <rPr>
        <sz val="9"/>
        <rFont val="Times New Roman"/>
        <charset val="0"/>
      </rPr>
      <t>≥98%</t>
    </r>
    <r>
      <rPr>
        <sz val="9"/>
        <rFont val="方正仿宋_GBK"/>
        <charset val="134"/>
      </rPr>
      <t>；补助资金及时发放率</t>
    </r>
    <r>
      <rPr>
        <sz val="9"/>
        <rFont val="Times New Roman"/>
        <charset val="0"/>
      </rPr>
      <t>≥98%</t>
    </r>
  </si>
  <si>
    <r>
      <rPr>
        <sz val="9"/>
        <rFont val="方正仿宋_GBK"/>
        <charset val="134"/>
      </rPr>
      <t>未补助标准</t>
    </r>
    <r>
      <rPr>
        <sz val="9"/>
        <rFont val="Times New Roman"/>
        <charset val="0"/>
      </rPr>
      <t>=140</t>
    </r>
    <r>
      <rPr>
        <sz val="9"/>
        <rFont val="方正仿宋_GBK"/>
        <charset val="134"/>
      </rPr>
      <t>元</t>
    </r>
    <r>
      <rPr>
        <sz val="9"/>
        <rFont val="Times New Roman"/>
        <charset val="0"/>
      </rPr>
      <t>/</t>
    </r>
    <r>
      <rPr>
        <sz val="9"/>
        <rFont val="方正仿宋_GBK"/>
        <charset val="134"/>
      </rPr>
      <t>人</t>
    </r>
  </si>
  <si>
    <r>
      <rPr>
        <sz val="9"/>
        <rFont val="方正仿宋_GBK"/>
        <charset val="134"/>
      </rPr>
      <t>人均增收额</t>
    </r>
    <r>
      <rPr>
        <sz val="9"/>
        <rFont val="Times New Roman"/>
        <charset val="0"/>
      </rPr>
      <t>≥140</t>
    </r>
    <r>
      <rPr>
        <sz val="9"/>
        <rFont val="方正仿宋_GBK"/>
        <charset val="134"/>
      </rPr>
      <t>元</t>
    </r>
  </si>
  <si>
    <r>
      <rPr>
        <sz val="9"/>
        <rFont val="方正仿宋_GBK"/>
        <charset val="134"/>
      </rPr>
      <t>建档立卡脱贫户医疗救助政策知晓率</t>
    </r>
    <r>
      <rPr>
        <sz val="9"/>
        <rFont val="Times New Roman"/>
        <charset val="0"/>
      </rPr>
      <t>≥98%</t>
    </r>
  </si>
  <si>
    <r>
      <rPr>
        <sz val="9"/>
        <rFont val="方正仿宋_GBK"/>
        <charset val="134"/>
      </rPr>
      <t>受益年限</t>
    </r>
    <r>
      <rPr>
        <sz val="9"/>
        <rFont val="Times New Roman"/>
        <charset val="0"/>
      </rPr>
      <t>≥1</t>
    </r>
    <r>
      <rPr>
        <sz val="9"/>
        <rFont val="方正仿宋_GBK"/>
        <charset val="134"/>
      </rPr>
      <t>年</t>
    </r>
  </si>
  <si>
    <r>
      <rPr>
        <sz val="9"/>
        <rFont val="方正仿宋_GBK"/>
        <charset val="134"/>
      </rPr>
      <t>区医保局</t>
    </r>
  </si>
  <si>
    <r>
      <rPr>
        <sz val="9"/>
        <rFont val="方正仿宋_GBK"/>
        <charset val="134"/>
      </rPr>
      <t>荣昌区</t>
    </r>
    <r>
      <rPr>
        <sz val="9"/>
        <rFont val="Times New Roman"/>
        <charset val="0"/>
      </rPr>
      <t>2021</t>
    </r>
    <r>
      <rPr>
        <sz val="9"/>
        <rFont val="方正仿宋_GBK"/>
        <charset val="134"/>
      </rPr>
      <t>年度雨露技工培训和致富带头人培育</t>
    </r>
  </si>
  <si>
    <r>
      <rPr>
        <sz val="9"/>
        <rFont val="方正仿宋_GBK"/>
        <charset val="134"/>
      </rPr>
      <t>荣昌区</t>
    </r>
    <r>
      <rPr>
        <sz val="9"/>
        <rFont val="Times New Roman"/>
        <charset val="0"/>
      </rPr>
      <t>_</t>
    </r>
    <r>
      <rPr>
        <sz val="9"/>
        <rFont val="方正仿宋_GBK"/>
        <charset val="134"/>
      </rPr>
      <t>就业扶贫</t>
    </r>
    <r>
      <rPr>
        <sz val="9"/>
        <rFont val="Times New Roman"/>
        <charset val="0"/>
      </rPr>
      <t>_</t>
    </r>
    <r>
      <rPr>
        <sz val="9"/>
        <rFont val="方正仿宋_GBK"/>
        <charset val="134"/>
      </rPr>
      <t>荣昌区</t>
    </r>
    <r>
      <rPr>
        <sz val="9"/>
        <rFont val="Times New Roman"/>
        <charset val="0"/>
      </rPr>
      <t>2021</t>
    </r>
    <r>
      <rPr>
        <sz val="9"/>
        <rFont val="方正仿宋_GBK"/>
        <charset val="134"/>
      </rPr>
      <t>年度雨露技工培训和致富带头人培育</t>
    </r>
  </si>
  <si>
    <r>
      <rPr>
        <sz val="9"/>
        <rFont val="方正仿宋_GBK"/>
        <charset val="134"/>
      </rPr>
      <t>就业扶贫</t>
    </r>
  </si>
  <si>
    <r>
      <rPr>
        <sz val="9"/>
        <rFont val="方正仿宋_GBK"/>
        <charset val="134"/>
      </rPr>
      <t>技能培训</t>
    </r>
  </si>
  <si>
    <r>
      <rPr>
        <sz val="9"/>
        <color rgb="FFFF0000"/>
        <rFont val="方正仿宋_GBK"/>
        <charset val="134"/>
      </rPr>
      <t>雨露技工培训和致富带头人培育经费在市级资金中安排用于开展巩固拓展脱贫攻坚成果同乡村振兴有效衔接技能培训，</t>
    </r>
    <r>
      <rPr>
        <sz val="9"/>
        <color rgb="FFFF0000"/>
        <rFont val="Times New Roman"/>
        <charset val="0"/>
      </rPr>
      <t>2021</t>
    </r>
    <r>
      <rPr>
        <sz val="9"/>
        <color rgb="FFFF0000"/>
        <rFont val="方正仿宋_GBK"/>
        <charset val="134"/>
      </rPr>
      <t>年计划培训脱贫人口及边缘易致贫人口</t>
    </r>
    <r>
      <rPr>
        <sz val="9"/>
        <color rgb="FFFF0000"/>
        <rFont val="Times New Roman"/>
        <charset val="0"/>
      </rPr>
      <t>200</t>
    </r>
    <r>
      <rPr>
        <sz val="9"/>
        <color rgb="FFFF0000"/>
        <rFont val="方正仿宋_GBK"/>
        <charset val="134"/>
      </rPr>
      <t>人</t>
    </r>
    <r>
      <rPr>
        <sz val="9"/>
        <color rgb="FFFF0000"/>
        <rFont val="Times New Roman"/>
        <charset val="0"/>
      </rPr>
      <t xml:space="preserve">
</t>
    </r>
    <r>
      <rPr>
        <sz val="9"/>
        <color rgb="FFFF0000"/>
        <rFont val="方正仿宋_GBK"/>
        <charset val="134"/>
      </rPr>
      <t>。</t>
    </r>
  </si>
  <si>
    <r>
      <rPr>
        <sz val="9"/>
        <rFont val="方正仿宋_GBK"/>
        <charset val="134"/>
      </rPr>
      <t>进一步提高脱贫人口生产生活技能技术，增强持续增收致富能力。</t>
    </r>
  </si>
  <si>
    <r>
      <rPr>
        <sz val="9"/>
        <rFont val="方正仿宋_GBK"/>
        <charset val="134"/>
      </rPr>
      <t>通过提高脱贫人口生产生活技能技术，增强持续增收致富能力。</t>
    </r>
  </si>
  <si>
    <r>
      <rPr>
        <sz val="9"/>
        <rFont val="方正仿宋_GBK"/>
        <charset val="134"/>
      </rPr>
      <t>享受补贴人次数</t>
    </r>
    <r>
      <rPr>
        <sz val="9"/>
        <rFont val="Times New Roman"/>
        <charset val="0"/>
      </rPr>
      <t>≥100</t>
    </r>
    <r>
      <rPr>
        <sz val="9"/>
        <rFont val="方正仿宋_GBK"/>
        <charset val="134"/>
      </rPr>
      <t>人次</t>
    </r>
  </si>
  <si>
    <r>
      <rPr>
        <sz val="9"/>
        <rFont val="方正仿宋_GBK"/>
        <charset val="134"/>
      </rPr>
      <t>补贴发放准确率</t>
    </r>
    <r>
      <rPr>
        <sz val="9"/>
        <rFont val="Times New Roman"/>
        <charset val="0"/>
      </rPr>
      <t>≥100%</t>
    </r>
  </si>
  <si>
    <r>
      <rPr>
        <sz val="9"/>
        <rFont val="方正仿宋_GBK"/>
        <charset val="134"/>
      </rPr>
      <t>补贴经费及时发放率</t>
    </r>
    <r>
      <rPr>
        <sz val="9"/>
        <rFont val="Times New Roman"/>
        <charset val="0"/>
      </rPr>
      <t>≥98%</t>
    </r>
  </si>
  <si>
    <r>
      <rPr>
        <sz val="9"/>
        <rFont val="方正仿宋_GBK"/>
        <charset val="134"/>
      </rPr>
      <t>技能培训补贴人均标准</t>
    </r>
    <r>
      <rPr>
        <sz val="9"/>
        <rFont val="Times New Roman"/>
        <charset val="0"/>
      </rPr>
      <t>40</t>
    </r>
    <r>
      <rPr>
        <sz val="9"/>
        <rFont val="方正仿宋_GBK"/>
        <charset val="134"/>
      </rPr>
      <t>元</t>
    </r>
    <r>
      <rPr>
        <sz val="9"/>
        <rFont val="Times New Roman"/>
        <charset val="0"/>
      </rPr>
      <t>/</t>
    </r>
    <r>
      <rPr>
        <sz val="9"/>
        <rFont val="方正仿宋_GBK"/>
        <charset val="134"/>
      </rPr>
      <t>人</t>
    </r>
    <r>
      <rPr>
        <sz val="9"/>
        <rFont val="Times New Roman"/>
        <charset val="0"/>
      </rPr>
      <t>/</t>
    </r>
    <r>
      <rPr>
        <sz val="9"/>
        <rFont val="方正仿宋_GBK"/>
        <charset val="134"/>
      </rPr>
      <t>天</t>
    </r>
  </si>
  <si>
    <r>
      <rPr>
        <sz val="9"/>
        <color rgb="FFFF0000"/>
        <rFont val="方正仿宋_GBK"/>
        <charset val="134"/>
      </rPr>
      <t>参与技能培训人均增收额</t>
    </r>
    <r>
      <rPr>
        <sz val="9"/>
        <color rgb="FFFF0000"/>
        <rFont val="Times New Roman"/>
        <charset val="0"/>
      </rPr>
      <t>≥1000</t>
    </r>
    <r>
      <rPr>
        <sz val="9"/>
        <color rgb="FFFF0000"/>
        <rFont val="方正仿宋_GBK"/>
        <charset val="134"/>
      </rPr>
      <t>元</t>
    </r>
  </si>
  <si>
    <r>
      <rPr>
        <sz val="9"/>
        <rFont val="方正仿宋_GBK"/>
        <charset val="134"/>
      </rPr>
      <t>让脱贫人口及边缘人口掌握生产生活技能</t>
    </r>
  </si>
  <si>
    <t>100</t>
  </si>
  <si>
    <r>
      <rPr>
        <sz val="9"/>
        <rFont val="方正仿宋_GBK"/>
        <charset val="134"/>
      </rPr>
      <t>荣昌区</t>
    </r>
    <r>
      <rPr>
        <sz val="9"/>
        <rFont val="Times New Roman"/>
        <charset val="0"/>
      </rPr>
      <t>2021</t>
    </r>
    <r>
      <rPr>
        <sz val="9"/>
        <rFont val="方正仿宋_GBK"/>
        <charset val="134"/>
      </rPr>
      <t>年度消费帮扶</t>
    </r>
  </si>
  <si>
    <r>
      <rPr>
        <sz val="9"/>
        <rFont val="方正仿宋_GBK"/>
        <charset val="134"/>
      </rPr>
      <t>荣昌区</t>
    </r>
    <r>
      <rPr>
        <sz val="9"/>
        <rFont val="Times New Roman"/>
        <charset val="0"/>
      </rPr>
      <t>_</t>
    </r>
    <r>
      <rPr>
        <sz val="9"/>
        <rFont val="方正仿宋_GBK"/>
        <charset val="134"/>
      </rPr>
      <t>产业项目</t>
    </r>
    <r>
      <rPr>
        <sz val="9"/>
        <rFont val="Times New Roman"/>
        <charset val="0"/>
      </rPr>
      <t>_</t>
    </r>
    <r>
      <rPr>
        <sz val="9"/>
        <rFont val="方正仿宋_GBK"/>
        <charset val="134"/>
      </rPr>
      <t>荣昌区</t>
    </r>
    <r>
      <rPr>
        <sz val="9"/>
        <rFont val="Times New Roman"/>
        <charset val="0"/>
      </rPr>
      <t>2021</t>
    </r>
    <r>
      <rPr>
        <sz val="9"/>
        <rFont val="方正仿宋_GBK"/>
        <charset val="134"/>
      </rPr>
      <t>年度消费帮扶</t>
    </r>
  </si>
  <si>
    <r>
      <rPr>
        <sz val="9"/>
        <rFont val="方正仿宋_GBK"/>
        <charset val="134"/>
      </rPr>
      <t>产业项目</t>
    </r>
  </si>
  <si>
    <r>
      <rPr>
        <sz val="9"/>
        <rFont val="方正仿宋_GBK"/>
        <charset val="134"/>
      </rPr>
      <t>其他</t>
    </r>
  </si>
  <si>
    <r>
      <rPr>
        <sz val="9"/>
        <rFont val="方正仿宋_GBK"/>
        <charset val="134"/>
      </rPr>
      <t>消费扶贫经费在中央资金中安排，主要用于消费扶贫馆（荣昌消费扶贫专馆）托管运营、扶贫产品销售奖励、扶贫产品展示展销及展销对接活动补助、扶贫产品认证奖励等。通过大力实施消费扶贫，动员社会各界扩大产品和服务消费，调动脱贫人口依靠自身努力实现脱贫致富的积极性，促进脱贫人口稳定脱贫。</t>
    </r>
  </si>
  <si>
    <t>持续推动社会各界力量参与消费帮扶，助推巩固拓展脱贫攻坚成果同乡村振兴有效衔接，调动脱贫人口依靠自身努力实现脱贫致富的积极性，促进脱贫群众增收致富。</t>
  </si>
  <si>
    <r>
      <rPr>
        <sz val="9"/>
        <rFont val="方正仿宋_GBK"/>
        <charset val="134"/>
      </rPr>
      <t>补助专业合作社</t>
    </r>
    <r>
      <rPr>
        <sz val="9"/>
        <rFont val="Times New Roman"/>
        <charset val="0"/>
      </rPr>
      <t>(</t>
    </r>
    <r>
      <rPr>
        <sz val="9"/>
        <rFont val="方正仿宋_GBK"/>
        <charset val="134"/>
      </rPr>
      <t>企业）</t>
    </r>
    <r>
      <rPr>
        <sz val="9"/>
        <rFont val="Times New Roman"/>
        <charset val="0"/>
      </rPr>
      <t>≥130</t>
    </r>
    <r>
      <rPr>
        <sz val="9"/>
        <rFont val="方正仿宋_GBK"/>
        <charset val="134"/>
      </rPr>
      <t>家</t>
    </r>
  </si>
  <si>
    <r>
      <rPr>
        <sz val="9"/>
        <rFont val="方正仿宋_GBK"/>
        <charset val="134"/>
      </rPr>
      <t>扶贫产品认定奖励补助资金发放准确率</t>
    </r>
    <r>
      <rPr>
        <sz val="9"/>
        <rFont val="Times New Roman"/>
        <charset val="0"/>
      </rPr>
      <t>≥98%</t>
    </r>
    <r>
      <rPr>
        <sz val="9"/>
        <rFont val="方正仿宋_GBK"/>
        <charset val="134"/>
      </rPr>
      <t>；扶贫产品认定销售奖励资金发放准确率</t>
    </r>
    <r>
      <rPr>
        <sz val="9"/>
        <rFont val="Times New Roman"/>
        <charset val="0"/>
      </rPr>
      <t>≥98%</t>
    </r>
  </si>
  <si>
    <r>
      <rPr>
        <sz val="9"/>
        <rFont val="方正仿宋_GBK"/>
        <charset val="134"/>
      </rPr>
      <t>补助资金及时发放率</t>
    </r>
    <r>
      <rPr>
        <sz val="9"/>
        <rFont val="Times New Roman"/>
        <charset val="0"/>
      </rPr>
      <t>≥98%</t>
    </r>
    <r>
      <rPr>
        <sz val="9"/>
        <rFont val="方正仿宋_GBK"/>
        <charset val="134"/>
      </rPr>
      <t>；项目完成及时率</t>
    </r>
    <r>
      <rPr>
        <sz val="9"/>
        <rFont val="Times New Roman"/>
        <charset val="0"/>
      </rPr>
      <t>≥98%</t>
    </r>
  </si>
  <si>
    <r>
      <rPr>
        <sz val="9"/>
        <rFont val="方正仿宋_GBK"/>
        <charset val="134"/>
      </rPr>
      <t>扶贫产品认定补助标准</t>
    </r>
    <r>
      <rPr>
        <sz val="9"/>
        <rFont val="Times New Roman"/>
        <charset val="0"/>
      </rPr>
      <t>=1000</t>
    </r>
    <r>
      <rPr>
        <sz val="9"/>
        <rFont val="方正仿宋_GBK"/>
        <charset val="134"/>
      </rPr>
      <t>元</t>
    </r>
    <r>
      <rPr>
        <sz val="9"/>
        <rFont val="Times New Roman"/>
        <charset val="0"/>
      </rPr>
      <t>/</t>
    </r>
    <r>
      <rPr>
        <sz val="9"/>
        <rFont val="方正仿宋_GBK"/>
        <charset val="134"/>
      </rPr>
      <t>个；扶贫产品销售额奖励标准</t>
    </r>
    <r>
      <rPr>
        <sz val="9"/>
        <rFont val="Times New Roman"/>
        <charset val="0"/>
      </rPr>
      <t>=</t>
    </r>
    <r>
      <rPr>
        <sz val="9"/>
        <rFont val="方正仿宋_GBK"/>
        <charset val="134"/>
      </rPr>
      <t>扶贫产品销售额</t>
    </r>
    <r>
      <rPr>
        <sz val="9"/>
        <rFont val="Times New Roman"/>
        <charset val="0"/>
      </rPr>
      <t>*3%</t>
    </r>
    <r>
      <rPr>
        <sz val="9"/>
        <rFont val="方正仿宋_GBK"/>
        <charset val="134"/>
      </rPr>
      <t>；荣昌消费扶贫专馆托管运营服务费</t>
    </r>
    <r>
      <rPr>
        <sz val="9"/>
        <rFont val="Times New Roman"/>
        <charset val="0"/>
      </rPr>
      <t>=20</t>
    </r>
    <r>
      <rPr>
        <sz val="9"/>
        <rFont val="方正仿宋_GBK"/>
        <charset val="134"/>
      </rPr>
      <t>万元</t>
    </r>
    <r>
      <rPr>
        <sz val="9"/>
        <rFont val="Times New Roman"/>
        <charset val="0"/>
      </rPr>
      <t>/</t>
    </r>
    <r>
      <rPr>
        <sz val="9"/>
        <rFont val="方正仿宋_GBK"/>
        <charset val="134"/>
      </rPr>
      <t>年</t>
    </r>
  </si>
  <si>
    <r>
      <rPr>
        <sz val="9"/>
        <rFont val="方正仿宋_GBK"/>
        <charset val="134"/>
      </rPr>
      <t>扶贫产品认定成功人均增收额</t>
    </r>
    <r>
      <rPr>
        <sz val="9"/>
        <rFont val="Times New Roman"/>
        <charset val="0"/>
      </rPr>
      <t>=0.1</t>
    </r>
    <r>
      <rPr>
        <sz val="9"/>
        <rFont val="方正仿宋_GBK"/>
        <charset val="134"/>
      </rPr>
      <t>万元</t>
    </r>
  </si>
  <si>
    <r>
      <rPr>
        <sz val="9"/>
        <rFont val="方正仿宋_GBK"/>
        <charset val="134"/>
      </rPr>
      <t>扶贫产品可持续性</t>
    </r>
    <r>
      <rPr>
        <sz val="9"/>
        <rFont val="Times New Roman"/>
        <charset val="0"/>
      </rPr>
      <t>≥90%</t>
    </r>
  </si>
  <si>
    <r>
      <rPr>
        <sz val="9"/>
        <rFont val="方正仿宋_GBK"/>
        <charset val="134"/>
      </rPr>
      <t>区农业农村委、区商务委</t>
    </r>
  </si>
  <si>
    <t>500</t>
  </si>
  <si>
    <r>
      <rPr>
        <sz val="9"/>
        <rFont val="方正仿宋_GBK"/>
        <charset val="134"/>
      </rPr>
      <t>荣昌区清江镇</t>
    </r>
    <r>
      <rPr>
        <sz val="9"/>
        <rFont val="Times New Roman"/>
        <charset val="0"/>
      </rPr>
      <t>2021</t>
    </r>
    <r>
      <rPr>
        <sz val="9"/>
        <rFont val="方正仿宋_GBK"/>
        <charset val="134"/>
      </rPr>
      <t>年度脱贫户到户帮扶</t>
    </r>
  </si>
  <si>
    <r>
      <rPr>
        <sz val="9"/>
        <rFont val="方正仿宋_GBK"/>
        <charset val="134"/>
      </rPr>
      <t>荣昌区</t>
    </r>
    <r>
      <rPr>
        <sz val="9"/>
        <rFont val="Times New Roman"/>
        <charset val="0"/>
      </rPr>
      <t>_</t>
    </r>
    <r>
      <rPr>
        <sz val="9"/>
        <rFont val="方正仿宋_GBK"/>
        <charset val="134"/>
      </rPr>
      <t>产业项目</t>
    </r>
    <r>
      <rPr>
        <sz val="9"/>
        <rFont val="Times New Roman"/>
        <charset val="0"/>
      </rPr>
      <t>_</t>
    </r>
    <r>
      <rPr>
        <sz val="9"/>
        <rFont val="方正仿宋_GBK"/>
        <charset val="134"/>
      </rPr>
      <t>荣昌区清江镇</t>
    </r>
    <r>
      <rPr>
        <sz val="9"/>
        <rFont val="Times New Roman"/>
        <charset val="0"/>
      </rPr>
      <t>2021</t>
    </r>
    <r>
      <rPr>
        <sz val="9"/>
        <rFont val="方正仿宋_GBK"/>
        <charset val="134"/>
      </rPr>
      <t>年度脱贫户到户帮扶</t>
    </r>
  </si>
  <si>
    <r>
      <rPr>
        <sz val="9"/>
        <rFont val="方正仿宋_GBK"/>
        <charset val="134"/>
      </rPr>
      <t>对符合条件的脱贫户预计</t>
    </r>
    <r>
      <rPr>
        <sz val="9"/>
        <rFont val="Times New Roman"/>
        <charset val="0"/>
      </rPr>
      <t>112</t>
    </r>
    <r>
      <rPr>
        <sz val="9"/>
        <rFont val="方正仿宋_GBK"/>
        <charset val="134"/>
      </rPr>
      <t>户进行巩固脱贫到户产业帮扶。</t>
    </r>
  </si>
  <si>
    <r>
      <rPr>
        <sz val="9"/>
        <rFont val="方正仿宋_GBK"/>
        <charset val="134"/>
      </rPr>
      <t>荣昌区清江镇</t>
    </r>
  </si>
  <si>
    <r>
      <rPr>
        <sz val="9"/>
        <rFont val="方正仿宋_GBK"/>
        <charset val="134"/>
      </rPr>
      <t>通过建档立卡脱贫户选择适合自身发展的产业进行脱贫增收。实现持续增收巩固脱贫。</t>
    </r>
  </si>
  <si>
    <r>
      <rPr>
        <sz val="9"/>
        <rFont val="方正仿宋_GBK"/>
        <charset val="134"/>
      </rPr>
      <t>通过建档立卡脱贫户选择适合自身发展的产业进行脱贫增收，实现持续增收巩固脱贫。</t>
    </r>
  </si>
  <si>
    <r>
      <rPr>
        <sz val="9"/>
        <rFont val="方正仿宋_GBK"/>
        <charset val="134"/>
      </rPr>
      <t>帮助</t>
    </r>
    <r>
      <rPr>
        <sz val="9"/>
        <rFont val="Times New Roman"/>
        <charset val="0"/>
      </rPr>
      <t>112</t>
    </r>
    <r>
      <rPr>
        <sz val="9"/>
        <rFont val="方正仿宋_GBK"/>
        <charset val="134"/>
      </rPr>
      <t>户建档立卡脱贫户发展产业，到户帮扶脱贫资金</t>
    </r>
    <r>
      <rPr>
        <sz val="9"/>
        <rFont val="Times New Roman"/>
        <charset val="0"/>
      </rPr>
      <t>≤3000</t>
    </r>
    <r>
      <rPr>
        <sz val="9"/>
        <rFont val="方正仿宋_GBK"/>
        <charset val="134"/>
      </rPr>
      <t>元</t>
    </r>
    <r>
      <rPr>
        <sz val="9"/>
        <rFont val="Times New Roman"/>
        <charset val="0"/>
      </rPr>
      <t>/</t>
    </r>
    <r>
      <rPr>
        <sz val="9"/>
        <rFont val="方正仿宋_GBK"/>
        <charset val="134"/>
      </rPr>
      <t>户</t>
    </r>
  </si>
  <si>
    <r>
      <rPr>
        <sz val="9"/>
        <rFont val="方正仿宋_GBK"/>
        <charset val="134"/>
      </rPr>
      <t>建档立卡脱贫户脱贫发展产业合格率</t>
    </r>
    <r>
      <rPr>
        <sz val="9"/>
        <rFont val="Times New Roman"/>
        <charset val="0"/>
      </rPr>
      <t>100%</t>
    </r>
    <r>
      <rPr>
        <sz val="9"/>
        <rFont val="方正仿宋_GBK"/>
        <charset val="134"/>
      </rPr>
      <t>，帮助</t>
    </r>
    <r>
      <rPr>
        <sz val="9"/>
        <rFont val="Times New Roman"/>
        <charset val="0"/>
      </rPr>
      <t>112</t>
    </r>
    <r>
      <rPr>
        <sz val="9"/>
        <rFont val="方正仿宋_GBK"/>
        <charset val="134"/>
      </rPr>
      <t>户建档立卡脱贫户发展产业。</t>
    </r>
  </si>
  <si>
    <r>
      <rPr>
        <sz val="9"/>
        <rFont val="方正仿宋_GBK"/>
        <charset val="134"/>
      </rPr>
      <t>为符合条件的发展发放到户帮扶资金及时率</t>
    </r>
    <r>
      <rPr>
        <sz val="9"/>
        <rFont val="Times New Roman"/>
        <charset val="0"/>
      </rPr>
      <t>100%</t>
    </r>
  </si>
  <si>
    <r>
      <rPr>
        <sz val="9"/>
        <rFont val="方正仿宋_GBK"/>
        <charset val="134"/>
      </rPr>
      <t>到户帮扶补助标准</t>
    </r>
    <r>
      <rPr>
        <sz val="9"/>
        <rFont val="Times New Roman"/>
        <charset val="0"/>
      </rPr>
      <t>≤3000</t>
    </r>
    <r>
      <rPr>
        <sz val="9"/>
        <rFont val="方正仿宋_GBK"/>
        <charset val="134"/>
      </rPr>
      <t>元</t>
    </r>
    <r>
      <rPr>
        <sz val="9"/>
        <rFont val="Times New Roman"/>
        <charset val="0"/>
      </rPr>
      <t xml:space="preserve"> /</t>
    </r>
    <r>
      <rPr>
        <sz val="9"/>
        <rFont val="方正仿宋_GBK"/>
        <charset val="134"/>
      </rPr>
      <t>户</t>
    </r>
  </si>
  <si>
    <r>
      <rPr>
        <sz val="9"/>
        <rFont val="方正仿宋_GBK"/>
        <charset val="134"/>
      </rPr>
      <t>帮助符合条件的建档立卡户增收</t>
    </r>
    <r>
      <rPr>
        <sz val="9"/>
        <rFont val="Times New Roman"/>
        <charset val="0"/>
      </rPr>
      <t>≤0.3</t>
    </r>
    <r>
      <rPr>
        <sz val="9"/>
        <rFont val="方正仿宋_GBK"/>
        <charset val="134"/>
      </rPr>
      <t>万元，确保有一个以上增收产业</t>
    </r>
  </si>
  <si>
    <r>
      <rPr>
        <sz val="9"/>
        <rFont val="方正仿宋_GBK"/>
        <charset val="134"/>
      </rPr>
      <t>建档立卡脱贫户巩固脱贫成效。受益建档立卡脱贫人口</t>
    </r>
    <r>
      <rPr>
        <sz val="9"/>
        <rFont val="Times New Roman"/>
        <charset val="0"/>
      </rPr>
      <t>112</t>
    </r>
    <r>
      <rPr>
        <sz val="9"/>
        <rFont val="方正仿宋_GBK"/>
        <charset val="134"/>
      </rPr>
      <t>户</t>
    </r>
  </si>
  <si>
    <r>
      <rPr>
        <sz val="9"/>
        <rFont val="方正仿宋_GBK"/>
        <charset val="134"/>
      </rPr>
      <t>持续帮助建档立卡脱贫人口发展产业，增加收入的脱贫户</t>
    </r>
    <r>
      <rPr>
        <sz val="9"/>
        <rFont val="Times New Roman"/>
        <charset val="0"/>
      </rPr>
      <t>≥100%</t>
    </r>
    <r>
      <rPr>
        <sz val="9"/>
        <rFont val="方正仿宋_GBK"/>
        <charset val="134"/>
      </rPr>
      <t>；项目受益年限</t>
    </r>
    <r>
      <rPr>
        <sz val="9"/>
        <rFont val="Times New Roman"/>
        <charset val="0"/>
      </rPr>
      <t>≥1</t>
    </r>
    <r>
      <rPr>
        <sz val="9"/>
        <rFont val="方正仿宋_GBK"/>
        <charset val="134"/>
      </rPr>
      <t>年。</t>
    </r>
  </si>
  <si>
    <r>
      <rPr>
        <sz val="9"/>
        <rFont val="方正仿宋_GBK"/>
        <charset val="134"/>
      </rPr>
      <t>荣昌区清江镇人民政府</t>
    </r>
  </si>
  <si>
    <r>
      <rPr>
        <sz val="9"/>
        <rFont val="方正仿宋_GBK"/>
        <charset val="134"/>
      </rPr>
      <t>荣昌区双河街道</t>
    </r>
    <r>
      <rPr>
        <sz val="9"/>
        <rFont val="Times New Roman"/>
        <charset val="0"/>
      </rPr>
      <t>2021</t>
    </r>
    <r>
      <rPr>
        <sz val="9"/>
        <rFont val="方正仿宋_GBK"/>
        <charset val="134"/>
      </rPr>
      <t>年度脱贫户到户帮扶</t>
    </r>
  </si>
  <si>
    <r>
      <rPr>
        <sz val="9"/>
        <rFont val="方正仿宋_GBK"/>
        <charset val="134"/>
      </rPr>
      <t>荣昌区</t>
    </r>
    <r>
      <rPr>
        <sz val="9"/>
        <rFont val="Times New Roman"/>
        <charset val="0"/>
      </rPr>
      <t>_</t>
    </r>
    <r>
      <rPr>
        <sz val="9"/>
        <rFont val="方正仿宋_GBK"/>
        <charset val="134"/>
      </rPr>
      <t>产业项目</t>
    </r>
    <r>
      <rPr>
        <sz val="9"/>
        <rFont val="Times New Roman"/>
        <charset val="0"/>
      </rPr>
      <t>_</t>
    </r>
    <r>
      <rPr>
        <sz val="9"/>
        <rFont val="方正仿宋_GBK"/>
        <charset val="134"/>
      </rPr>
      <t>荣昌区双河街道</t>
    </r>
    <r>
      <rPr>
        <sz val="9"/>
        <rFont val="Times New Roman"/>
        <charset val="0"/>
      </rPr>
      <t>2021</t>
    </r>
    <r>
      <rPr>
        <sz val="9"/>
        <rFont val="方正仿宋_GBK"/>
        <charset val="134"/>
      </rPr>
      <t>年度脱贫户到户帮扶</t>
    </r>
  </si>
  <si>
    <r>
      <rPr>
        <sz val="9"/>
        <color rgb="FFFF0000"/>
        <rFont val="方正仿宋_GBK"/>
        <charset val="134"/>
      </rPr>
      <t>对符合条件的建档立卡脱贫户预计</t>
    </r>
    <r>
      <rPr>
        <sz val="9"/>
        <color rgb="FFFF0000"/>
        <rFont val="Times New Roman"/>
        <charset val="0"/>
      </rPr>
      <t>124</t>
    </r>
    <r>
      <rPr>
        <sz val="9"/>
        <color rgb="FFFF0000"/>
        <rFont val="方正仿宋_GBK"/>
        <charset val="134"/>
      </rPr>
      <t>户脱贫进行帮扶。</t>
    </r>
  </si>
  <si>
    <r>
      <rPr>
        <sz val="9"/>
        <rFont val="方正仿宋_GBK"/>
        <charset val="134"/>
      </rPr>
      <t>荣昌区双河街道</t>
    </r>
  </si>
  <si>
    <r>
      <rPr>
        <sz val="9"/>
        <rFont val="方正仿宋_GBK"/>
        <charset val="134"/>
      </rPr>
      <t>通过建档立卡脱贫户选择适合自身发展的产业进行脱贫增收。实现持续增收脱贫。</t>
    </r>
  </si>
  <si>
    <r>
      <rPr>
        <sz val="9"/>
        <rFont val="方正仿宋_GBK"/>
        <charset val="134"/>
      </rPr>
      <t>通过建档立卡脱贫户选择适合自身发展的产业进行脱贫增收，实现持续增收脱贫。</t>
    </r>
  </si>
  <si>
    <r>
      <rPr>
        <sz val="9"/>
        <color rgb="FFFF0000"/>
        <rFont val="方正仿宋_GBK"/>
        <charset val="134"/>
      </rPr>
      <t>建档立卡脱贫户脱贫发展产业合格率</t>
    </r>
    <r>
      <rPr>
        <sz val="9"/>
        <color rgb="FFFF0000"/>
        <rFont val="Times New Roman"/>
        <charset val="0"/>
      </rPr>
      <t>100%</t>
    </r>
    <r>
      <rPr>
        <sz val="9"/>
        <color rgb="FFFF0000"/>
        <rFont val="方正仿宋_GBK"/>
        <charset val="134"/>
      </rPr>
      <t>，帮助</t>
    </r>
    <r>
      <rPr>
        <sz val="9"/>
        <color rgb="FFFF0000"/>
        <rFont val="Times New Roman"/>
        <charset val="0"/>
      </rPr>
      <t>124</t>
    </r>
    <r>
      <rPr>
        <sz val="9"/>
        <color rgb="FFFF0000"/>
        <rFont val="方正仿宋_GBK"/>
        <charset val="134"/>
      </rPr>
      <t>户建档立卡脱贫户发展产业。</t>
    </r>
  </si>
  <si>
    <r>
      <rPr>
        <sz val="9"/>
        <rFont val="方正仿宋_GBK"/>
        <charset val="134"/>
      </rPr>
      <t>帮助符合条件的建档立卡脱贫户增收，确保有一个以上增收产业</t>
    </r>
  </si>
  <si>
    <r>
      <rPr>
        <sz val="9"/>
        <color rgb="FFFF0000"/>
        <rFont val="方正仿宋_GBK"/>
        <charset val="134"/>
      </rPr>
      <t>建档立卡脱贫户巩固脱贫成效。受益建档立卡脱贫人口</t>
    </r>
    <r>
      <rPr>
        <sz val="9"/>
        <color rgb="FFFF0000"/>
        <rFont val="Times New Roman"/>
        <charset val="0"/>
      </rPr>
      <t>124</t>
    </r>
    <r>
      <rPr>
        <sz val="9"/>
        <color rgb="FFFF0000"/>
        <rFont val="方正仿宋_GBK"/>
        <charset val="134"/>
      </rPr>
      <t>户</t>
    </r>
  </si>
  <si>
    <r>
      <rPr>
        <sz val="9"/>
        <rFont val="方正仿宋_GBK"/>
        <charset val="134"/>
      </rPr>
      <t>持续帮助建档立卡脱贫人口发展产业，增加收入的脱贫户</t>
    </r>
    <r>
      <rPr>
        <sz val="9"/>
        <rFont val="Times New Roman"/>
        <charset val="0"/>
      </rPr>
      <t>≥100%</t>
    </r>
    <r>
      <rPr>
        <sz val="9"/>
        <rFont val="方正仿宋_GBK"/>
        <charset val="134"/>
      </rPr>
      <t>。</t>
    </r>
  </si>
  <si>
    <r>
      <rPr>
        <sz val="9"/>
        <rFont val="方正仿宋_GBK"/>
        <charset val="134"/>
      </rPr>
      <t>项目受益年限</t>
    </r>
    <r>
      <rPr>
        <sz val="9"/>
        <rFont val="Times New Roman"/>
        <charset val="0"/>
      </rPr>
      <t>≥1</t>
    </r>
    <r>
      <rPr>
        <sz val="9"/>
        <rFont val="方正仿宋_GBK"/>
        <charset val="134"/>
      </rPr>
      <t>年</t>
    </r>
  </si>
  <si>
    <r>
      <rPr>
        <sz val="9"/>
        <rFont val="方正仿宋_GBK"/>
        <charset val="134"/>
      </rPr>
      <t>荣昌区双河街道办事处</t>
    </r>
  </si>
  <si>
    <r>
      <rPr>
        <sz val="9"/>
        <rFont val="方正仿宋_GBK"/>
        <charset val="134"/>
      </rPr>
      <t>郑开志</t>
    </r>
  </si>
  <si>
    <t>13609403057</t>
  </si>
  <si>
    <r>
      <rPr>
        <sz val="9"/>
        <rFont val="方正仿宋_GBK"/>
        <charset val="134"/>
      </rPr>
      <t>荣昌区昌州街道</t>
    </r>
    <r>
      <rPr>
        <sz val="9"/>
        <rFont val="Times New Roman"/>
        <charset val="0"/>
      </rPr>
      <t>2021</t>
    </r>
    <r>
      <rPr>
        <sz val="9"/>
        <rFont val="方正仿宋_GBK"/>
        <charset val="134"/>
      </rPr>
      <t>年度脱贫户到户帮扶</t>
    </r>
  </si>
  <si>
    <r>
      <rPr>
        <sz val="9"/>
        <rFont val="方正仿宋_GBK"/>
        <charset val="134"/>
      </rPr>
      <t>荣昌区</t>
    </r>
    <r>
      <rPr>
        <sz val="9"/>
        <rFont val="Times New Roman"/>
        <charset val="0"/>
      </rPr>
      <t>_</t>
    </r>
    <r>
      <rPr>
        <sz val="9"/>
        <rFont val="方正仿宋_GBK"/>
        <charset val="134"/>
      </rPr>
      <t>产业项目</t>
    </r>
    <r>
      <rPr>
        <sz val="9"/>
        <rFont val="Times New Roman"/>
        <charset val="0"/>
      </rPr>
      <t>_</t>
    </r>
    <r>
      <rPr>
        <sz val="9"/>
        <rFont val="方正仿宋_GBK"/>
        <charset val="134"/>
      </rPr>
      <t>荣昌区昌州街道</t>
    </r>
    <r>
      <rPr>
        <sz val="9"/>
        <rFont val="Times New Roman"/>
        <charset val="0"/>
      </rPr>
      <t>2021</t>
    </r>
    <r>
      <rPr>
        <sz val="9"/>
        <rFont val="方正仿宋_GBK"/>
        <charset val="134"/>
      </rPr>
      <t>年度脱贫户到户帮扶</t>
    </r>
  </si>
  <si>
    <r>
      <rPr>
        <sz val="9"/>
        <rFont val="方正仿宋_GBK"/>
        <charset val="134"/>
      </rPr>
      <t>对符合条件的建档立卡脱贫户预计</t>
    </r>
    <r>
      <rPr>
        <sz val="9"/>
        <rFont val="Times New Roman"/>
        <charset val="0"/>
      </rPr>
      <t>73</t>
    </r>
    <r>
      <rPr>
        <sz val="9"/>
        <rFont val="方正仿宋_GBK"/>
        <charset val="134"/>
      </rPr>
      <t>户脱贫进行帮扶。</t>
    </r>
  </si>
  <si>
    <r>
      <rPr>
        <sz val="9"/>
        <rFont val="方正仿宋_GBK"/>
        <charset val="134"/>
      </rPr>
      <t>荣昌区昌州街道</t>
    </r>
  </si>
  <si>
    <r>
      <rPr>
        <sz val="9"/>
        <rFont val="方正仿宋_GBK"/>
        <charset val="134"/>
      </rPr>
      <t>建档立卡脱贫户脱贫发展产业合格率</t>
    </r>
    <r>
      <rPr>
        <sz val="9"/>
        <rFont val="Times New Roman"/>
        <charset val="0"/>
      </rPr>
      <t>100%</t>
    </r>
    <r>
      <rPr>
        <sz val="9"/>
        <rFont val="方正仿宋_GBK"/>
        <charset val="134"/>
      </rPr>
      <t>，帮助</t>
    </r>
    <r>
      <rPr>
        <sz val="9"/>
        <rFont val="Times New Roman"/>
        <charset val="0"/>
      </rPr>
      <t>74</t>
    </r>
    <r>
      <rPr>
        <sz val="9"/>
        <rFont val="方正仿宋_GBK"/>
        <charset val="134"/>
      </rPr>
      <t>户建档立卡脱贫户发展产业。</t>
    </r>
  </si>
  <si>
    <r>
      <rPr>
        <sz val="9"/>
        <rFont val="方正仿宋_GBK"/>
        <charset val="134"/>
      </rPr>
      <t>建档立卡脱贫户巩固脱贫成效。受益建档立卡脱贫人口</t>
    </r>
    <r>
      <rPr>
        <sz val="9"/>
        <rFont val="Times New Roman"/>
        <charset val="0"/>
      </rPr>
      <t>73</t>
    </r>
    <r>
      <rPr>
        <sz val="9"/>
        <rFont val="方正仿宋_GBK"/>
        <charset val="134"/>
      </rPr>
      <t>户</t>
    </r>
  </si>
  <si>
    <r>
      <rPr>
        <sz val="9"/>
        <rFont val="方正仿宋_GBK"/>
        <charset val="134"/>
      </rPr>
      <t>荣昌区昌州街道办事处</t>
    </r>
  </si>
  <si>
    <t>2021.7</t>
  </si>
  <si>
    <t>73</t>
  </si>
  <si>
    <r>
      <rPr>
        <sz val="9"/>
        <rFont val="方正仿宋_GBK"/>
        <charset val="134"/>
      </rPr>
      <t>张显</t>
    </r>
  </si>
  <si>
    <t>15223304189</t>
  </si>
  <si>
    <r>
      <rPr>
        <sz val="9"/>
        <rFont val="方正仿宋_GBK"/>
        <charset val="134"/>
      </rPr>
      <t>荣昌区安富街道</t>
    </r>
    <r>
      <rPr>
        <sz val="9"/>
        <rFont val="Times New Roman"/>
        <charset val="0"/>
      </rPr>
      <t>2021</t>
    </r>
    <r>
      <rPr>
        <sz val="9"/>
        <rFont val="方正仿宋_GBK"/>
        <charset val="134"/>
      </rPr>
      <t>年度脱贫户到户帮扶</t>
    </r>
  </si>
  <si>
    <r>
      <rPr>
        <sz val="9"/>
        <rFont val="方正仿宋_GBK"/>
        <charset val="134"/>
      </rPr>
      <t>荣昌区</t>
    </r>
    <r>
      <rPr>
        <sz val="9"/>
        <rFont val="Times New Roman"/>
        <charset val="0"/>
      </rPr>
      <t>_</t>
    </r>
    <r>
      <rPr>
        <sz val="9"/>
        <rFont val="方正仿宋_GBK"/>
        <charset val="134"/>
      </rPr>
      <t>产业项目</t>
    </r>
    <r>
      <rPr>
        <sz val="9"/>
        <rFont val="Times New Roman"/>
        <charset val="0"/>
      </rPr>
      <t>_</t>
    </r>
    <r>
      <rPr>
        <sz val="9"/>
        <rFont val="方正仿宋_GBK"/>
        <charset val="134"/>
      </rPr>
      <t>荣昌区安富街道</t>
    </r>
    <r>
      <rPr>
        <sz val="9"/>
        <rFont val="Times New Roman"/>
        <charset val="0"/>
      </rPr>
      <t>2021</t>
    </r>
    <r>
      <rPr>
        <sz val="9"/>
        <rFont val="方正仿宋_GBK"/>
        <charset val="134"/>
      </rPr>
      <t>年度脱贫户到户帮扶</t>
    </r>
  </si>
  <si>
    <r>
      <rPr>
        <sz val="9"/>
        <rFont val="方正仿宋_GBK"/>
        <charset val="134"/>
      </rPr>
      <t>对符合条件的建档立卡脱贫户预计</t>
    </r>
    <r>
      <rPr>
        <sz val="9"/>
        <rFont val="Times New Roman"/>
        <charset val="0"/>
      </rPr>
      <t>162</t>
    </r>
    <r>
      <rPr>
        <sz val="9"/>
        <rFont val="方正仿宋_GBK"/>
        <charset val="134"/>
      </rPr>
      <t>户脱贫进行帮扶。</t>
    </r>
  </si>
  <si>
    <r>
      <rPr>
        <sz val="9"/>
        <rFont val="方正仿宋_GBK"/>
        <charset val="134"/>
      </rPr>
      <t>荣昌区安富街道</t>
    </r>
  </si>
  <si>
    <r>
      <rPr>
        <sz val="9"/>
        <rFont val="方正仿宋_GBK"/>
        <charset val="134"/>
      </rPr>
      <t>通过建档立卡户选择适合自身发展的产业进行增收。实现持续增收。</t>
    </r>
  </si>
  <si>
    <r>
      <rPr>
        <sz val="9"/>
        <rFont val="方正仿宋_GBK"/>
        <charset val="134"/>
      </rPr>
      <t>帮助</t>
    </r>
    <r>
      <rPr>
        <sz val="9"/>
        <rFont val="Times New Roman"/>
        <charset val="0"/>
      </rPr>
      <t>162</t>
    </r>
    <r>
      <rPr>
        <sz val="9"/>
        <rFont val="方正仿宋_GBK"/>
        <charset val="134"/>
      </rPr>
      <t>户建档立卡户发展产业，到户帮扶脱贫资金</t>
    </r>
    <r>
      <rPr>
        <sz val="9"/>
        <rFont val="Times New Roman"/>
        <charset val="0"/>
      </rPr>
      <t>≤3000</t>
    </r>
    <r>
      <rPr>
        <sz val="9"/>
        <rFont val="方正仿宋_GBK"/>
        <charset val="134"/>
      </rPr>
      <t>元</t>
    </r>
    <r>
      <rPr>
        <sz val="9"/>
        <rFont val="Times New Roman"/>
        <charset val="0"/>
      </rPr>
      <t>/</t>
    </r>
    <r>
      <rPr>
        <sz val="9"/>
        <rFont val="方正仿宋_GBK"/>
        <charset val="134"/>
      </rPr>
      <t>户</t>
    </r>
  </si>
  <si>
    <r>
      <rPr>
        <sz val="9"/>
        <rFont val="方正仿宋_GBK"/>
        <charset val="134"/>
      </rPr>
      <t>建档立卡户脱贫发展产业合格率</t>
    </r>
    <r>
      <rPr>
        <sz val="9"/>
        <rFont val="Times New Roman"/>
        <charset val="0"/>
      </rPr>
      <t>100%</t>
    </r>
    <r>
      <rPr>
        <sz val="9"/>
        <rFont val="方正仿宋_GBK"/>
        <charset val="134"/>
      </rPr>
      <t>，帮助</t>
    </r>
    <r>
      <rPr>
        <sz val="9"/>
        <rFont val="Times New Roman"/>
        <charset val="0"/>
      </rPr>
      <t>162</t>
    </r>
    <r>
      <rPr>
        <sz val="9"/>
        <rFont val="方正仿宋_GBK"/>
        <charset val="134"/>
      </rPr>
      <t>户建档立卡户发展产业。</t>
    </r>
  </si>
  <si>
    <r>
      <rPr>
        <sz val="9"/>
        <rFont val="方正仿宋_GBK"/>
        <charset val="134"/>
      </rPr>
      <t>建档立卡户巩固脱贫成效。受益建档立卡脱贫人口</t>
    </r>
    <r>
      <rPr>
        <sz val="9"/>
        <rFont val="Times New Roman"/>
        <charset val="0"/>
      </rPr>
      <t>162</t>
    </r>
    <r>
      <rPr>
        <sz val="9"/>
        <rFont val="方正仿宋_GBK"/>
        <charset val="134"/>
      </rPr>
      <t>户</t>
    </r>
  </si>
  <si>
    <r>
      <rPr>
        <sz val="9"/>
        <rFont val="方正仿宋_GBK"/>
        <charset val="134"/>
      </rPr>
      <t>荣昌区安富街道办事处</t>
    </r>
  </si>
  <si>
    <t>162</t>
  </si>
  <si>
    <r>
      <rPr>
        <sz val="9"/>
        <rFont val="方正仿宋_GBK"/>
        <charset val="134"/>
      </rPr>
      <t>杨欣</t>
    </r>
  </si>
  <si>
    <t>18227552237</t>
  </si>
  <si>
    <r>
      <rPr>
        <sz val="9"/>
        <rFont val="方正仿宋_GBK"/>
        <charset val="134"/>
      </rPr>
      <t>荣昌区仁义镇</t>
    </r>
    <r>
      <rPr>
        <sz val="9"/>
        <rFont val="Times New Roman"/>
        <charset val="0"/>
      </rPr>
      <t>2021</t>
    </r>
    <r>
      <rPr>
        <sz val="9"/>
        <rFont val="方正仿宋_GBK"/>
        <charset val="134"/>
      </rPr>
      <t>年度脱贫户到户帮扶</t>
    </r>
  </si>
  <si>
    <r>
      <rPr>
        <sz val="9"/>
        <rFont val="方正仿宋_GBK"/>
        <charset val="134"/>
      </rPr>
      <t>荣昌区</t>
    </r>
    <r>
      <rPr>
        <sz val="9"/>
        <rFont val="Times New Roman"/>
        <charset val="0"/>
      </rPr>
      <t>_</t>
    </r>
    <r>
      <rPr>
        <sz val="9"/>
        <rFont val="方正仿宋_GBK"/>
        <charset val="134"/>
      </rPr>
      <t>产业项目</t>
    </r>
    <r>
      <rPr>
        <sz val="9"/>
        <rFont val="Times New Roman"/>
        <charset val="0"/>
      </rPr>
      <t>_</t>
    </r>
    <r>
      <rPr>
        <sz val="9"/>
        <rFont val="方正仿宋_GBK"/>
        <charset val="134"/>
      </rPr>
      <t>荣昌区仁义镇</t>
    </r>
    <r>
      <rPr>
        <sz val="9"/>
        <rFont val="Times New Roman"/>
        <charset val="0"/>
      </rPr>
      <t>2021</t>
    </r>
    <r>
      <rPr>
        <sz val="9"/>
        <rFont val="方正仿宋_GBK"/>
        <charset val="134"/>
      </rPr>
      <t>年度脱贫户到户帮扶</t>
    </r>
  </si>
  <si>
    <r>
      <rPr>
        <sz val="9"/>
        <rFont val="方正仿宋_GBK"/>
        <charset val="134"/>
      </rPr>
      <t>对符合条件的</t>
    </r>
    <r>
      <rPr>
        <sz val="9"/>
        <rFont val="Times New Roman"/>
        <charset val="0"/>
      </rPr>
      <t>260</t>
    </r>
    <r>
      <rPr>
        <sz val="9"/>
        <rFont val="方正仿宋_GBK"/>
        <charset val="134"/>
      </rPr>
      <t>户建档立卡脱贫户进行到户产业帮扶。</t>
    </r>
  </si>
  <si>
    <r>
      <rPr>
        <sz val="9"/>
        <rFont val="方正仿宋_GBK"/>
        <charset val="134"/>
      </rPr>
      <t>荣昌区仁义镇</t>
    </r>
  </si>
  <si>
    <r>
      <rPr>
        <sz val="9"/>
        <rFont val="方正仿宋_GBK"/>
        <charset val="134"/>
      </rPr>
      <t>通过建档立卡脱贫户选择适合自身发展的产业进行增收。</t>
    </r>
  </si>
  <si>
    <r>
      <rPr>
        <sz val="9"/>
        <rFont val="方正仿宋_GBK"/>
        <charset val="134"/>
      </rPr>
      <t>帮助</t>
    </r>
    <r>
      <rPr>
        <sz val="9"/>
        <rFont val="Times New Roman"/>
        <charset val="0"/>
      </rPr>
      <t>260</t>
    </r>
    <r>
      <rPr>
        <sz val="9"/>
        <rFont val="方正仿宋_GBK"/>
        <charset val="134"/>
      </rPr>
      <t>户建档立卡脱贫户发展产业，到户帮扶脱贫资金</t>
    </r>
    <r>
      <rPr>
        <sz val="9"/>
        <rFont val="Times New Roman"/>
        <charset val="0"/>
      </rPr>
      <t>≤3000</t>
    </r>
    <r>
      <rPr>
        <sz val="9"/>
        <rFont val="方正仿宋_GBK"/>
        <charset val="134"/>
      </rPr>
      <t>元</t>
    </r>
    <r>
      <rPr>
        <sz val="9"/>
        <rFont val="Times New Roman"/>
        <charset val="0"/>
      </rPr>
      <t>/</t>
    </r>
    <r>
      <rPr>
        <sz val="9"/>
        <rFont val="方正仿宋_GBK"/>
        <charset val="134"/>
      </rPr>
      <t>户</t>
    </r>
  </si>
  <si>
    <r>
      <rPr>
        <sz val="9"/>
        <rFont val="方正仿宋_GBK"/>
        <charset val="134"/>
      </rPr>
      <t>建档立卡户脱贫发展产业合格率</t>
    </r>
    <r>
      <rPr>
        <sz val="9"/>
        <rFont val="Times New Roman"/>
        <charset val="0"/>
      </rPr>
      <t>100%</t>
    </r>
  </si>
  <si>
    <r>
      <rPr>
        <sz val="9"/>
        <rFont val="方正仿宋_GBK"/>
        <charset val="134"/>
      </rPr>
      <t>为符合条件的发放到户帮扶资金及时率</t>
    </r>
    <r>
      <rPr>
        <sz val="9"/>
        <rFont val="Times New Roman"/>
        <charset val="0"/>
      </rPr>
      <t>100%</t>
    </r>
  </si>
  <si>
    <r>
      <rPr>
        <sz val="9"/>
        <color rgb="FFFF0000"/>
        <rFont val="方正仿宋_GBK"/>
        <charset val="134"/>
      </rPr>
      <t>建档立卡脱贫户巩固脱贫成效。受益建档立卡脱贫人口</t>
    </r>
    <r>
      <rPr>
        <sz val="9"/>
        <color rgb="FFFF0000"/>
        <rFont val="Times New Roman"/>
        <charset val="0"/>
      </rPr>
      <t>260</t>
    </r>
    <r>
      <rPr>
        <sz val="9"/>
        <color rgb="FFFF0000"/>
        <rFont val="方正仿宋_GBK"/>
        <charset val="134"/>
      </rPr>
      <t>户</t>
    </r>
  </si>
  <si>
    <r>
      <rPr>
        <sz val="9"/>
        <rFont val="方正仿宋_GBK"/>
        <charset val="134"/>
      </rPr>
      <t>持续帮助建档立卡脱贫人口发展产业，增加收入，巩固脱贫攻坚成果。</t>
    </r>
  </si>
  <si>
    <r>
      <rPr>
        <sz val="9"/>
        <rFont val="方正仿宋_GBK"/>
        <charset val="134"/>
      </rPr>
      <t>荣昌区仁义镇人民政府</t>
    </r>
  </si>
  <si>
    <r>
      <rPr>
        <sz val="9"/>
        <rFont val="方正仿宋_GBK"/>
        <charset val="134"/>
      </rPr>
      <t>皮三旭</t>
    </r>
  </si>
  <si>
    <t>18725720735</t>
  </si>
  <si>
    <r>
      <rPr>
        <sz val="9"/>
        <rFont val="方正仿宋_GBK"/>
        <charset val="134"/>
      </rPr>
      <t>荣昌区远觉镇</t>
    </r>
    <r>
      <rPr>
        <sz val="9"/>
        <rFont val="Times New Roman"/>
        <charset val="0"/>
      </rPr>
      <t>2021</t>
    </r>
    <r>
      <rPr>
        <sz val="9"/>
        <rFont val="方正仿宋_GBK"/>
        <charset val="134"/>
      </rPr>
      <t>年度脱贫户到户帮扶</t>
    </r>
  </si>
  <si>
    <r>
      <rPr>
        <sz val="9"/>
        <rFont val="方正仿宋_GBK"/>
        <charset val="134"/>
      </rPr>
      <t>荣昌区</t>
    </r>
    <r>
      <rPr>
        <sz val="9"/>
        <rFont val="Times New Roman"/>
        <charset val="0"/>
      </rPr>
      <t>_</t>
    </r>
    <r>
      <rPr>
        <sz val="9"/>
        <rFont val="方正仿宋_GBK"/>
        <charset val="134"/>
      </rPr>
      <t>产业项目</t>
    </r>
    <r>
      <rPr>
        <sz val="9"/>
        <rFont val="Times New Roman"/>
        <charset val="0"/>
      </rPr>
      <t>_</t>
    </r>
    <r>
      <rPr>
        <sz val="9"/>
        <rFont val="方正仿宋_GBK"/>
        <charset val="134"/>
      </rPr>
      <t>荣昌区远觉镇</t>
    </r>
    <r>
      <rPr>
        <sz val="9"/>
        <rFont val="Times New Roman"/>
        <charset val="0"/>
      </rPr>
      <t>2021</t>
    </r>
    <r>
      <rPr>
        <sz val="9"/>
        <rFont val="方正仿宋_GBK"/>
        <charset val="134"/>
      </rPr>
      <t>年度脱贫户到户帮扶</t>
    </r>
  </si>
  <si>
    <r>
      <rPr>
        <sz val="9"/>
        <rFont val="方正仿宋_GBK"/>
        <charset val="134"/>
      </rPr>
      <t>对符合条件且有意愿发展产业的</t>
    </r>
    <r>
      <rPr>
        <sz val="9"/>
        <rFont val="Times New Roman"/>
        <charset val="0"/>
      </rPr>
      <t>143</t>
    </r>
    <r>
      <rPr>
        <sz val="9"/>
        <rFont val="方正仿宋_GBK"/>
        <charset val="134"/>
      </rPr>
      <t>户贫建档立卡脱贫户进行产业发展帮扶。</t>
    </r>
  </si>
  <si>
    <r>
      <rPr>
        <sz val="9"/>
        <rFont val="方正仿宋_GBK"/>
        <charset val="134"/>
      </rPr>
      <t>荣昌区远觉镇</t>
    </r>
  </si>
  <si>
    <r>
      <rPr>
        <sz val="9"/>
        <rFont val="方正仿宋_GBK"/>
        <charset val="134"/>
      </rPr>
      <t>建档立卡脱贫户通过选择适合自身发展的产业进行发展，实现持续增收脱贫。</t>
    </r>
  </si>
  <si>
    <r>
      <rPr>
        <sz val="9"/>
        <rFont val="方正仿宋_GBK"/>
        <charset val="134"/>
      </rPr>
      <t>帮助</t>
    </r>
    <r>
      <rPr>
        <sz val="9"/>
        <rFont val="Times New Roman"/>
        <charset val="0"/>
      </rPr>
      <t>143</t>
    </r>
    <r>
      <rPr>
        <sz val="9"/>
        <rFont val="方正仿宋_GBK"/>
        <charset val="134"/>
      </rPr>
      <t>户建档立卡脱贫户发展产业，到户帮扶脱贫资金</t>
    </r>
    <r>
      <rPr>
        <sz val="9"/>
        <rFont val="Times New Roman"/>
        <charset val="0"/>
      </rPr>
      <t>≤3000</t>
    </r>
    <r>
      <rPr>
        <sz val="9"/>
        <rFont val="方正仿宋_GBK"/>
        <charset val="134"/>
      </rPr>
      <t>元</t>
    </r>
    <r>
      <rPr>
        <sz val="9"/>
        <rFont val="Times New Roman"/>
        <charset val="0"/>
      </rPr>
      <t>/</t>
    </r>
    <r>
      <rPr>
        <sz val="9"/>
        <rFont val="方正仿宋_GBK"/>
        <charset val="134"/>
      </rPr>
      <t>户</t>
    </r>
  </si>
  <si>
    <r>
      <rPr>
        <sz val="9"/>
        <rFont val="方正仿宋_GBK"/>
        <charset val="134"/>
      </rPr>
      <t>建档立卡脱贫户脱贫发展产业合格率</t>
    </r>
    <r>
      <rPr>
        <sz val="9"/>
        <rFont val="Times New Roman"/>
        <charset val="0"/>
      </rPr>
      <t>100%</t>
    </r>
    <r>
      <rPr>
        <sz val="9"/>
        <rFont val="方正仿宋_GBK"/>
        <charset val="134"/>
      </rPr>
      <t>，帮助</t>
    </r>
    <r>
      <rPr>
        <sz val="9"/>
        <rFont val="Times New Roman"/>
        <charset val="0"/>
      </rPr>
      <t>143</t>
    </r>
    <r>
      <rPr>
        <sz val="9"/>
        <rFont val="方正仿宋_GBK"/>
        <charset val="134"/>
      </rPr>
      <t>户建档立卡脱贫户发展产业。</t>
    </r>
  </si>
  <si>
    <r>
      <rPr>
        <sz val="9"/>
        <rFont val="方正仿宋_GBK"/>
        <charset val="134"/>
      </rPr>
      <t>建档立卡脱贫户巩固脱贫成效，受益建档立卡脱贫户</t>
    </r>
    <r>
      <rPr>
        <sz val="9"/>
        <rFont val="Times New Roman"/>
        <charset val="0"/>
      </rPr>
      <t>143</t>
    </r>
    <r>
      <rPr>
        <sz val="9"/>
        <rFont val="方正仿宋_GBK"/>
        <charset val="134"/>
      </rPr>
      <t>户</t>
    </r>
  </si>
  <si>
    <r>
      <rPr>
        <sz val="9"/>
        <rFont val="方正仿宋_GBK"/>
        <charset val="134"/>
      </rPr>
      <t>持续帮助建档立卡脱贫户发展产业，增加收入的脱贫户</t>
    </r>
    <r>
      <rPr>
        <sz val="9"/>
        <rFont val="Times New Roman"/>
        <charset val="0"/>
      </rPr>
      <t>≥100%</t>
    </r>
    <r>
      <rPr>
        <sz val="9"/>
        <rFont val="方正仿宋_GBK"/>
        <charset val="134"/>
      </rPr>
      <t>；项目受益年限</t>
    </r>
    <r>
      <rPr>
        <sz val="9"/>
        <rFont val="Times New Roman"/>
        <charset val="0"/>
      </rPr>
      <t>≥1</t>
    </r>
    <r>
      <rPr>
        <sz val="9"/>
        <rFont val="方正仿宋_GBK"/>
        <charset val="134"/>
      </rPr>
      <t>年。</t>
    </r>
  </si>
  <si>
    <r>
      <rPr>
        <sz val="9"/>
        <rFont val="方正仿宋_GBK"/>
        <charset val="134"/>
      </rPr>
      <t>荣昌区远觉镇人民政府</t>
    </r>
  </si>
  <si>
    <t>2021.02</t>
  </si>
  <si>
    <t>143</t>
  </si>
  <si>
    <r>
      <rPr>
        <sz val="9"/>
        <rFont val="方正仿宋_GBK"/>
        <charset val="134"/>
      </rPr>
      <t>陈建刚</t>
    </r>
  </si>
  <si>
    <t>15922503116</t>
  </si>
  <si>
    <r>
      <rPr>
        <sz val="9"/>
        <rFont val="方正仿宋_GBK"/>
        <charset val="134"/>
      </rPr>
      <t>荣昌区广顺街道</t>
    </r>
    <r>
      <rPr>
        <sz val="9"/>
        <rFont val="Times New Roman"/>
        <charset val="0"/>
      </rPr>
      <t>2021</t>
    </r>
    <r>
      <rPr>
        <sz val="9"/>
        <rFont val="方正仿宋_GBK"/>
        <charset val="134"/>
      </rPr>
      <t>年度脱贫户到户帮扶</t>
    </r>
  </si>
  <si>
    <r>
      <rPr>
        <sz val="9"/>
        <rFont val="方正仿宋_GBK"/>
        <charset val="134"/>
      </rPr>
      <t>荣昌区</t>
    </r>
    <r>
      <rPr>
        <sz val="9"/>
        <rFont val="Times New Roman"/>
        <charset val="0"/>
      </rPr>
      <t>_</t>
    </r>
    <r>
      <rPr>
        <sz val="9"/>
        <rFont val="方正仿宋_GBK"/>
        <charset val="134"/>
      </rPr>
      <t>产业项目</t>
    </r>
    <r>
      <rPr>
        <sz val="9"/>
        <rFont val="Times New Roman"/>
        <charset val="0"/>
      </rPr>
      <t>_</t>
    </r>
    <r>
      <rPr>
        <sz val="9"/>
        <rFont val="方正仿宋_GBK"/>
        <charset val="134"/>
      </rPr>
      <t>荣昌区广顺街道</t>
    </r>
    <r>
      <rPr>
        <sz val="9"/>
        <rFont val="Times New Roman"/>
        <charset val="0"/>
      </rPr>
      <t>2021</t>
    </r>
    <r>
      <rPr>
        <sz val="9"/>
        <rFont val="方正仿宋_GBK"/>
        <charset val="134"/>
      </rPr>
      <t>年度脱贫户到户帮扶</t>
    </r>
  </si>
  <si>
    <r>
      <rPr>
        <sz val="9"/>
        <color rgb="FFFF0000"/>
        <rFont val="方正仿宋_GBK"/>
        <charset val="134"/>
      </rPr>
      <t>对符合条件的建档立卡脱贫户预计</t>
    </r>
    <r>
      <rPr>
        <sz val="9"/>
        <color rgb="FFFF0000"/>
        <rFont val="Times New Roman"/>
        <charset val="0"/>
      </rPr>
      <t>62</t>
    </r>
    <r>
      <rPr>
        <sz val="9"/>
        <color rgb="FFFF0000"/>
        <rFont val="方正仿宋_GBK"/>
        <charset val="134"/>
      </rPr>
      <t>户脱贫进行帮扶。</t>
    </r>
  </si>
  <si>
    <r>
      <rPr>
        <sz val="9"/>
        <rFont val="方正仿宋_GBK"/>
        <charset val="134"/>
      </rPr>
      <t>荣昌区广顺街道</t>
    </r>
  </si>
  <si>
    <r>
      <rPr>
        <sz val="9"/>
        <color rgb="FFFF0000"/>
        <rFont val="宋体"/>
        <charset val="134"/>
      </rPr>
      <t>帮助</t>
    </r>
    <r>
      <rPr>
        <sz val="9"/>
        <color rgb="FFFF0000"/>
        <rFont val="Times New Roman"/>
        <charset val="0"/>
      </rPr>
      <t>62</t>
    </r>
    <r>
      <rPr>
        <sz val="9"/>
        <color rgb="FFFF0000"/>
        <rFont val="宋体"/>
        <charset val="134"/>
      </rPr>
      <t>户建档立卡脱贫户发展产业，到户帮扶脱贫资金</t>
    </r>
    <r>
      <rPr>
        <sz val="9"/>
        <color rgb="FFFF0000"/>
        <rFont val="Times New Roman"/>
        <charset val="0"/>
      </rPr>
      <t>≤3000</t>
    </r>
    <r>
      <rPr>
        <sz val="9"/>
        <color rgb="FFFF0000"/>
        <rFont val="宋体"/>
        <charset val="134"/>
      </rPr>
      <t>元</t>
    </r>
    <r>
      <rPr>
        <sz val="9"/>
        <color rgb="FFFF0000"/>
        <rFont val="Times New Roman"/>
        <charset val="0"/>
      </rPr>
      <t>/</t>
    </r>
    <r>
      <rPr>
        <sz val="9"/>
        <color rgb="FFFF0000"/>
        <rFont val="宋体"/>
        <charset val="134"/>
      </rPr>
      <t>户</t>
    </r>
  </si>
  <si>
    <r>
      <rPr>
        <sz val="9"/>
        <color rgb="FFFF0000"/>
        <rFont val="宋体"/>
        <charset val="134"/>
      </rPr>
      <t>建档立卡脱贫户脱贫发展产业合格率</t>
    </r>
    <r>
      <rPr>
        <sz val="9"/>
        <color rgb="FFFF0000"/>
        <rFont val="Times New Roman"/>
        <charset val="0"/>
      </rPr>
      <t>100%</t>
    </r>
    <r>
      <rPr>
        <sz val="9"/>
        <color rgb="FFFF0000"/>
        <rFont val="宋体"/>
        <charset val="134"/>
      </rPr>
      <t>，帮助</t>
    </r>
    <r>
      <rPr>
        <sz val="9"/>
        <color rgb="FFFF0000"/>
        <rFont val="Times New Roman"/>
        <charset val="0"/>
      </rPr>
      <t>62</t>
    </r>
    <r>
      <rPr>
        <sz val="9"/>
        <color rgb="FFFF0000"/>
        <rFont val="宋体"/>
        <charset val="134"/>
      </rPr>
      <t>户建档立卡脱贫户发展产业。</t>
    </r>
  </si>
  <si>
    <r>
      <rPr>
        <sz val="9"/>
        <color rgb="FFFF0000"/>
        <rFont val="宋体"/>
        <charset val="134"/>
      </rPr>
      <t>建档立卡脱贫户巩固脱贫成效。受益建档立卡脱贫户</t>
    </r>
    <r>
      <rPr>
        <sz val="9"/>
        <color rgb="FFFF0000"/>
        <rFont val="Times New Roman"/>
        <charset val="0"/>
      </rPr>
      <t>62</t>
    </r>
    <r>
      <rPr>
        <sz val="9"/>
        <color rgb="FFFF0000"/>
        <rFont val="宋体"/>
        <charset val="134"/>
      </rPr>
      <t>户</t>
    </r>
  </si>
  <si>
    <r>
      <rPr>
        <sz val="9"/>
        <rFont val="方正仿宋_GBK"/>
        <charset val="134"/>
      </rPr>
      <t>荣昌区广顺街道办事处</t>
    </r>
  </si>
  <si>
    <r>
      <rPr>
        <sz val="9"/>
        <rFont val="方正仿宋_GBK"/>
        <charset val="134"/>
      </rPr>
      <t>荣昌区直升镇</t>
    </r>
    <r>
      <rPr>
        <sz val="9"/>
        <rFont val="Times New Roman"/>
        <charset val="0"/>
      </rPr>
      <t>2021</t>
    </r>
    <r>
      <rPr>
        <sz val="9"/>
        <rFont val="方正仿宋_GBK"/>
        <charset val="134"/>
      </rPr>
      <t>年度脱贫户到户帮扶</t>
    </r>
  </si>
  <si>
    <r>
      <rPr>
        <sz val="9"/>
        <rFont val="方正仿宋_GBK"/>
        <charset val="134"/>
      </rPr>
      <t>荣昌区</t>
    </r>
    <r>
      <rPr>
        <sz val="9"/>
        <rFont val="Times New Roman"/>
        <charset val="0"/>
      </rPr>
      <t>_</t>
    </r>
    <r>
      <rPr>
        <sz val="9"/>
        <rFont val="方正仿宋_GBK"/>
        <charset val="134"/>
      </rPr>
      <t>产业项目</t>
    </r>
    <r>
      <rPr>
        <sz val="9"/>
        <rFont val="Times New Roman"/>
        <charset val="0"/>
      </rPr>
      <t>_</t>
    </r>
    <r>
      <rPr>
        <sz val="9"/>
        <rFont val="方正仿宋_GBK"/>
        <charset val="134"/>
      </rPr>
      <t>荣昌区直升镇</t>
    </r>
    <r>
      <rPr>
        <sz val="9"/>
        <rFont val="Times New Roman"/>
        <charset val="0"/>
      </rPr>
      <t>2021</t>
    </r>
    <r>
      <rPr>
        <sz val="9"/>
        <rFont val="方正仿宋_GBK"/>
        <charset val="134"/>
      </rPr>
      <t>年度脱贫户到户帮扶</t>
    </r>
  </si>
  <si>
    <r>
      <rPr>
        <sz val="9"/>
        <rFont val="方正仿宋_GBK"/>
        <charset val="134"/>
      </rPr>
      <t>对符合条件的建档立卡脱贫户预计</t>
    </r>
    <r>
      <rPr>
        <sz val="9"/>
        <rFont val="Times New Roman"/>
        <charset val="0"/>
      </rPr>
      <t>116</t>
    </r>
    <r>
      <rPr>
        <sz val="9"/>
        <rFont val="方正仿宋_GBK"/>
        <charset val="134"/>
      </rPr>
      <t>户脱贫进行帮扶。</t>
    </r>
  </si>
  <si>
    <r>
      <rPr>
        <sz val="9"/>
        <rFont val="方正仿宋_GBK"/>
        <charset val="134"/>
      </rPr>
      <t>荣昌区直升镇</t>
    </r>
  </si>
  <si>
    <r>
      <rPr>
        <sz val="9"/>
        <rFont val="方正仿宋_GBK"/>
        <charset val="134"/>
      </rPr>
      <t>帮助</t>
    </r>
    <r>
      <rPr>
        <sz val="9"/>
        <rFont val="Times New Roman"/>
        <charset val="0"/>
      </rPr>
      <t>116</t>
    </r>
    <r>
      <rPr>
        <sz val="9"/>
        <rFont val="方正仿宋_GBK"/>
        <charset val="134"/>
      </rPr>
      <t>户建档立卡脱贫户发展产业，到户帮扶脱贫资金</t>
    </r>
    <r>
      <rPr>
        <sz val="9"/>
        <rFont val="Times New Roman"/>
        <charset val="0"/>
      </rPr>
      <t>≤3000</t>
    </r>
    <r>
      <rPr>
        <sz val="9"/>
        <rFont val="方正仿宋_GBK"/>
        <charset val="134"/>
      </rPr>
      <t>元</t>
    </r>
    <r>
      <rPr>
        <sz val="9"/>
        <rFont val="Times New Roman"/>
        <charset val="0"/>
      </rPr>
      <t>/</t>
    </r>
    <r>
      <rPr>
        <sz val="9"/>
        <rFont val="方正仿宋_GBK"/>
        <charset val="134"/>
      </rPr>
      <t>户</t>
    </r>
  </si>
  <si>
    <r>
      <rPr>
        <sz val="9"/>
        <rFont val="方正仿宋_GBK"/>
        <charset val="134"/>
      </rPr>
      <t>建档立卡脱贫户脱贫发展产业合格率</t>
    </r>
    <r>
      <rPr>
        <sz val="9"/>
        <rFont val="Times New Roman"/>
        <charset val="0"/>
      </rPr>
      <t>100%</t>
    </r>
    <r>
      <rPr>
        <sz val="9"/>
        <rFont val="方正仿宋_GBK"/>
        <charset val="134"/>
      </rPr>
      <t>，帮助</t>
    </r>
    <r>
      <rPr>
        <sz val="9"/>
        <rFont val="Times New Roman"/>
        <charset val="0"/>
      </rPr>
      <t>116</t>
    </r>
    <r>
      <rPr>
        <sz val="9"/>
        <rFont val="方正仿宋_GBK"/>
        <charset val="134"/>
      </rPr>
      <t>户建档立卡脱贫户发展产业</t>
    </r>
  </si>
  <si>
    <r>
      <rPr>
        <sz val="9"/>
        <rFont val="方正仿宋_GBK"/>
        <charset val="134"/>
      </rPr>
      <t>建档立卡脱贫户巩固脱贫成效。受益建档立卡脱贫人口</t>
    </r>
    <r>
      <rPr>
        <sz val="9"/>
        <rFont val="Times New Roman"/>
        <charset val="0"/>
      </rPr>
      <t>116</t>
    </r>
    <r>
      <rPr>
        <sz val="9"/>
        <rFont val="方正仿宋_GBK"/>
        <charset val="134"/>
      </rPr>
      <t>户</t>
    </r>
  </si>
  <si>
    <r>
      <rPr>
        <sz val="9"/>
        <rFont val="方正仿宋_GBK"/>
        <charset val="134"/>
      </rPr>
      <t>荣昌区直升镇人民政府</t>
    </r>
  </si>
  <si>
    <r>
      <rPr>
        <sz val="9"/>
        <rFont val="方正仿宋_GBK"/>
        <charset val="134"/>
      </rPr>
      <t>荣昌区古昌镇</t>
    </r>
    <r>
      <rPr>
        <sz val="9"/>
        <rFont val="Times New Roman"/>
        <charset val="0"/>
      </rPr>
      <t>2021</t>
    </r>
    <r>
      <rPr>
        <sz val="9"/>
        <rFont val="方正仿宋_GBK"/>
        <charset val="134"/>
      </rPr>
      <t>年度脱贫户到户帮扶</t>
    </r>
  </si>
  <si>
    <r>
      <rPr>
        <sz val="9"/>
        <rFont val="方正仿宋_GBK"/>
        <charset val="134"/>
      </rPr>
      <t>荣昌区</t>
    </r>
    <r>
      <rPr>
        <sz val="9"/>
        <rFont val="Times New Roman"/>
        <charset val="0"/>
      </rPr>
      <t>_</t>
    </r>
    <r>
      <rPr>
        <sz val="9"/>
        <rFont val="方正仿宋_GBK"/>
        <charset val="134"/>
      </rPr>
      <t>产业项目</t>
    </r>
    <r>
      <rPr>
        <sz val="9"/>
        <rFont val="Times New Roman"/>
        <charset val="0"/>
      </rPr>
      <t>_</t>
    </r>
    <r>
      <rPr>
        <sz val="9"/>
        <rFont val="方正仿宋_GBK"/>
        <charset val="134"/>
      </rPr>
      <t>荣昌区古昌镇</t>
    </r>
    <r>
      <rPr>
        <sz val="9"/>
        <rFont val="Times New Roman"/>
        <charset val="0"/>
      </rPr>
      <t>2021</t>
    </r>
    <r>
      <rPr>
        <sz val="9"/>
        <rFont val="方正仿宋_GBK"/>
        <charset val="134"/>
      </rPr>
      <t>年度脱贫户到户帮扶</t>
    </r>
  </si>
  <si>
    <r>
      <rPr>
        <sz val="9"/>
        <color rgb="FFFF0000"/>
        <rFont val="宋体"/>
        <charset val="134"/>
      </rPr>
      <t>对符合条件的建档立卡脱贫户预计</t>
    </r>
    <r>
      <rPr>
        <sz val="9"/>
        <color rgb="FFFF0000"/>
        <rFont val="Times New Roman"/>
        <charset val="0"/>
      </rPr>
      <t>131</t>
    </r>
    <r>
      <rPr>
        <sz val="9"/>
        <color rgb="FFFF0000"/>
        <rFont val="宋体"/>
        <charset val="134"/>
      </rPr>
      <t>户脱贫进行帮扶。</t>
    </r>
  </si>
  <si>
    <r>
      <rPr>
        <sz val="9"/>
        <rFont val="方正仿宋_GBK"/>
        <charset val="134"/>
      </rPr>
      <t>荣昌区古昌镇</t>
    </r>
  </si>
  <si>
    <r>
      <rPr>
        <sz val="9"/>
        <color rgb="FFFF0000"/>
        <rFont val="宋体"/>
        <charset val="134"/>
      </rPr>
      <t>帮助</t>
    </r>
    <r>
      <rPr>
        <sz val="9"/>
        <color rgb="FFFF0000"/>
        <rFont val="Times New Roman"/>
        <charset val="0"/>
      </rPr>
      <t>131</t>
    </r>
    <r>
      <rPr>
        <sz val="9"/>
        <color rgb="FFFF0000"/>
        <rFont val="宋体"/>
        <charset val="134"/>
      </rPr>
      <t>户建档立卡脱贫户发展产业，到户帮扶脱贫资金</t>
    </r>
    <r>
      <rPr>
        <sz val="9"/>
        <color rgb="FFFF0000"/>
        <rFont val="Times New Roman"/>
        <charset val="0"/>
      </rPr>
      <t>≤3000</t>
    </r>
    <r>
      <rPr>
        <sz val="9"/>
        <color rgb="FFFF0000"/>
        <rFont val="宋体"/>
        <charset val="134"/>
      </rPr>
      <t>元</t>
    </r>
    <r>
      <rPr>
        <sz val="9"/>
        <color rgb="FFFF0000"/>
        <rFont val="Times New Roman"/>
        <charset val="0"/>
      </rPr>
      <t>/</t>
    </r>
    <r>
      <rPr>
        <sz val="9"/>
        <color rgb="FFFF0000"/>
        <rFont val="宋体"/>
        <charset val="134"/>
      </rPr>
      <t>户</t>
    </r>
  </si>
  <si>
    <r>
      <rPr>
        <sz val="9"/>
        <color rgb="FFFF0000"/>
        <rFont val="宋体"/>
        <charset val="134"/>
      </rPr>
      <t>建档立卡脱贫户脱贫发展产业合格率</t>
    </r>
    <r>
      <rPr>
        <sz val="9"/>
        <color rgb="FFFF0000"/>
        <rFont val="Times New Roman"/>
        <charset val="0"/>
      </rPr>
      <t>100%</t>
    </r>
    <r>
      <rPr>
        <sz val="9"/>
        <color rgb="FFFF0000"/>
        <rFont val="宋体"/>
        <charset val="134"/>
      </rPr>
      <t>，帮助</t>
    </r>
    <r>
      <rPr>
        <sz val="9"/>
        <color rgb="FFFF0000"/>
        <rFont val="Times New Roman"/>
        <charset val="0"/>
      </rPr>
      <t>131</t>
    </r>
    <r>
      <rPr>
        <sz val="9"/>
        <color rgb="FFFF0000"/>
        <rFont val="宋体"/>
        <charset val="134"/>
      </rPr>
      <t>户建档立卡脱贫户发展产业。</t>
    </r>
  </si>
  <si>
    <r>
      <rPr>
        <sz val="9"/>
        <color rgb="FFFF0000"/>
        <rFont val="宋体"/>
        <charset val="134"/>
      </rPr>
      <t>建档立卡脱贫户巩固脱贫成效。受益建档立卡脱贫人口</t>
    </r>
    <r>
      <rPr>
        <sz val="9"/>
        <color rgb="FFFF0000"/>
        <rFont val="Times New Roman"/>
        <charset val="0"/>
      </rPr>
      <t>131</t>
    </r>
    <r>
      <rPr>
        <sz val="9"/>
        <color rgb="FFFF0000"/>
        <rFont val="宋体"/>
        <charset val="134"/>
      </rPr>
      <t>户</t>
    </r>
  </si>
  <si>
    <r>
      <rPr>
        <sz val="9"/>
        <rFont val="方正仿宋_GBK"/>
        <charset val="134"/>
      </rPr>
      <t>荣昌区古昌镇人民政府</t>
    </r>
  </si>
  <si>
    <r>
      <rPr>
        <sz val="9"/>
        <rFont val="方正仿宋_GBK"/>
        <charset val="134"/>
      </rPr>
      <t>赵礼海</t>
    </r>
  </si>
  <si>
    <t>15730098027</t>
  </si>
  <si>
    <r>
      <rPr>
        <sz val="9"/>
        <rFont val="方正仿宋_GBK"/>
        <charset val="134"/>
      </rPr>
      <t>荣昌区清流镇</t>
    </r>
    <r>
      <rPr>
        <sz val="9"/>
        <rFont val="Times New Roman"/>
        <charset val="0"/>
      </rPr>
      <t>2021</t>
    </r>
    <r>
      <rPr>
        <sz val="9"/>
        <rFont val="方正仿宋_GBK"/>
        <charset val="134"/>
      </rPr>
      <t>年度脱贫户到户帮扶</t>
    </r>
  </si>
  <si>
    <r>
      <rPr>
        <sz val="9"/>
        <rFont val="方正仿宋_GBK"/>
        <charset val="134"/>
      </rPr>
      <t>荣昌区</t>
    </r>
    <r>
      <rPr>
        <sz val="9"/>
        <rFont val="Times New Roman"/>
        <charset val="0"/>
      </rPr>
      <t>_</t>
    </r>
    <r>
      <rPr>
        <sz val="9"/>
        <rFont val="方正仿宋_GBK"/>
        <charset val="134"/>
      </rPr>
      <t>产业项目</t>
    </r>
    <r>
      <rPr>
        <sz val="9"/>
        <rFont val="Times New Roman"/>
        <charset val="0"/>
      </rPr>
      <t>_</t>
    </r>
    <r>
      <rPr>
        <sz val="9"/>
        <rFont val="方正仿宋_GBK"/>
        <charset val="134"/>
      </rPr>
      <t>荣昌区清流镇</t>
    </r>
    <r>
      <rPr>
        <sz val="9"/>
        <rFont val="Times New Roman"/>
        <charset val="0"/>
      </rPr>
      <t>2021</t>
    </r>
    <r>
      <rPr>
        <sz val="9"/>
        <rFont val="方正仿宋_GBK"/>
        <charset val="134"/>
      </rPr>
      <t>年度脱贫户到户帮扶</t>
    </r>
  </si>
  <si>
    <r>
      <rPr>
        <sz val="9"/>
        <color rgb="FFFF0000"/>
        <rFont val="方正仿宋_GBK"/>
        <charset val="134"/>
      </rPr>
      <t>对符合条件的建档立卡脱贫户</t>
    </r>
    <r>
      <rPr>
        <sz val="9"/>
        <color rgb="FFFF0000"/>
        <rFont val="Times New Roman"/>
        <charset val="0"/>
      </rPr>
      <t>143</t>
    </r>
    <r>
      <rPr>
        <sz val="9"/>
        <color rgb="FFFF0000"/>
        <rFont val="方正仿宋_GBK"/>
        <charset val="134"/>
      </rPr>
      <t>户进行帮扶。</t>
    </r>
  </si>
  <si>
    <r>
      <rPr>
        <sz val="9"/>
        <rFont val="方正仿宋_GBK"/>
        <charset val="134"/>
      </rPr>
      <t>荣昌区清流镇</t>
    </r>
  </si>
  <si>
    <r>
      <rPr>
        <sz val="9"/>
        <rFont val="方正仿宋_GBK"/>
        <charset val="134"/>
      </rPr>
      <t>通过建档立卡脱贫户选择适合自身发展的产业进行增收。实现持续增收脱贫。</t>
    </r>
  </si>
  <si>
    <r>
      <rPr>
        <sz val="9"/>
        <rFont val="方正仿宋_GBK"/>
        <charset val="134"/>
      </rPr>
      <t>通过建档立卡脱贫户选择适合自身发展的产业进行增收，实现持续增收脱贫。</t>
    </r>
  </si>
  <si>
    <r>
      <rPr>
        <sz val="9"/>
        <color rgb="FFFF0000"/>
        <rFont val="方正仿宋_GBK"/>
        <charset val="134"/>
      </rPr>
      <t>帮助</t>
    </r>
    <r>
      <rPr>
        <sz val="9"/>
        <color rgb="FFFF0000"/>
        <rFont val="Times New Roman"/>
        <charset val="0"/>
      </rPr>
      <t>143</t>
    </r>
    <r>
      <rPr>
        <sz val="9"/>
        <color rgb="FFFF0000"/>
        <rFont val="方正仿宋_GBK"/>
        <charset val="134"/>
      </rPr>
      <t>户建档立卡脱贫户发展产业，到户帮扶资金</t>
    </r>
    <r>
      <rPr>
        <sz val="9"/>
        <color rgb="FFFF0000"/>
        <rFont val="Times New Roman"/>
        <charset val="0"/>
      </rPr>
      <t>≤3000</t>
    </r>
    <r>
      <rPr>
        <sz val="9"/>
        <color rgb="FFFF0000"/>
        <rFont val="方正仿宋_GBK"/>
        <charset val="134"/>
      </rPr>
      <t>元</t>
    </r>
    <r>
      <rPr>
        <sz val="9"/>
        <color rgb="FFFF0000"/>
        <rFont val="Times New Roman"/>
        <charset val="0"/>
      </rPr>
      <t>/</t>
    </r>
    <r>
      <rPr>
        <sz val="9"/>
        <color rgb="FFFF0000"/>
        <rFont val="方正仿宋_GBK"/>
        <charset val="134"/>
      </rPr>
      <t>户</t>
    </r>
  </si>
  <si>
    <r>
      <rPr>
        <sz val="9"/>
        <color rgb="FFFF0000"/>
        <rFont val="方正仿宋_GBK"/>
        <charset val="134"/>
      </rPr>
      <t>建档立卡脱贫户发展产业合格率</t>
    </r>
    <r>
      <rPr>
        <sz val="9"/>
        <color rgb="FFFF0000"/>
        <rFont val="Times New Roman"/>
        <charset val="0"/>
      </rPr>
      <t>100%</t>
    </r>
    <r>
      <rPr>
        <sz val="9"/>
        <color rgb="FFFF0000"/>
        <rFont val="方正仿宋_GBK"/>
        <charset val="134"/>
      </rPr>
      <t>，帮助</t>
    </r>
    <r>
      <rPr>
        <sz val="9"/>
        <color rgb="FFFF0000"/>
        <rFont val="Times New Roman"/>
        <charset val="0"/>
      </rPr>
      <t>143</t>
    </r>
    <r>
      <rPr>
        <sz val="9"/>
        <color rgb="FFFF0000"/>
        <rFont val="方正仿宋_GBK"/>
        <charset val="134"/>
      </rPr>
      <t>户建档立卡脱贫户发展产业。</t>
    </r>
  </si>
  <si>
    <r>
      <rPr>
        <sz val="9"/>
        <color rgb="FFFF0000"/>
        <rFont val="方正仿宋_GBK"/>
        <charset val="134"/>
      </rPr>
      <t>建档立卡脱贫户巩固脱贫成效。受益建档立卡脱贫人口</t>
    </r>
    <r>
      <rPr>
        <sz val="9"/>
        <color rgb="FFFF0000"/>
        <rFont val="Times New Roman"/>
        <charset val="0"/>
      </rPr>
      <t>143</t>
    </r>
    <r>
      <rPr>
        <sz val="9"/>
        <color rgb="FFFF0000"/>
        <rFont val="方正仿宋_GBK"/>
        <charset val="134"/>
      </rPr>
      <t>户</t>
    </r>
  </si>
  <si>
    <r>
      <rPr>
        <sz val="9"/>
        <rFont val="方正仿宋_GBK"/>
        <charset val="134"/>
      </rPr>
      <t>荣昌区清流镇人民政府</t>
    </r>
  </si>
  <si>
    <r>
      <rPr>
        <sz val="9"/>
        <rFont val="方正仿宋_GBK"/>
        <charset val="134"/>
      </rPr>
      <t>粟浩</t>
    </r>
  </si>
  <si>
    <t>15683064602</t>
  </si>
  <si>
    <r>
      <rPr>
        <sz val="9"/>
        <rFont val="方正仿宋_GBK"/>
        <charset val="134"/>
      </rPr>
      <t>荣昌区盘龙镇</t>
    </r>
    <r>
      <rPr>
        <sz val="9"/>
        <rFont val="Times New Roman"/>
        <charset val="0"/>
      </rPr>
      <t>2021</t>
    </r>
    <r>
      <rPr>
        <sz val="9"/>
        <rFont val="方正仿宋_GBK"/>
        <charset val="134"/>
      </rPr>
      <t>年度脱贫户到户帮扶</t>
    </r>
  </si>
  <si>
    <r>
      <rPr>
        <sz val="9"/>
        <rFont val="方正仿宋_GBK"/>
        <charset val="134"/>
      </rPr>
      <t>荣昌区</t>
    </r>
    <r>
      <rPr>
        <sz val="9"/>
        <rFont val="Times New Roman"/>
        <charset val="0"/>
      </rPr>
      <t>_</t>
    </r>
    <r>
      <rPr>
        <sz val="9"/>
        <rFont val="方正仿宋_GBK"/>
        <charset val="134"/>
      </rPr>
      <t>产业项目</t>
    </r>
    <r>
      <rPr>
        <sz val="9"/>
        <rFont val="Times New Roman"/>
        <charset val="0"/>
      </rPr>
      <t>_</t>
    </r>
    <r>
      <rPr>
        <sz val="9"/>
        <rFont val="方正仿宋_GBK"/>
        <charset val="134"/>
      </rPr>
      <t>荣昌区盘龙镇</t>
    </r>
    <r>
      <rPr>
        <sz val="9"/>
        <rFont val="Times New Roman"/>
        <charset val="0"/>
      </rPr>
      <t>2021</t>
    </r>
    <r>
      <rPr>
        <sz val="9"/>
        <rFont val="方正仿宋_GBK"/>
        <charset val="134"/>
      </rPr>
      <t>年度脱贫户到户帮扶</t>
    </r>
  </si>
  <si>
    <r>
      <rPr>
        <sz val="9"/>
        <rFont val="方正仿宋_GBK"/>
        <charset val="134"/>
      </rPr>
      <t>对符合条件的脱贫户预计</t>
    </r>
    <r>
      <rPr>
        <sz val="9"/>
        <rFont val="Times New Roman"/>
        <charset val="0"/>
      </rPr>
      <t>548</t>
    </r>
    <r>
      <rPr>
        <sz val="9"/>
        <rFont val="方正仿宋_GBK"/>
        <charset val="134"/>
      </rPr>
      <t>户产业发展进行帮扶。</t>
    </r>
  </si>
  <si>
    <r>
      <rPr>
        <sz val="9"/>
        <rFont val="方正仿宋_GBK"/>
        <charset val="134"/>
      </rPr>
      <t>荣昌区盘龙镇</t>
    </r>
  </si>
  <si>
    <r>
      <rPr>
        <sz val="9"/>
        <rFont val="方正仿宋_GBK"/>
        <charset val="134"/>
      </rPr>
      <t>通过脱贫户选择适合自身发展的产业进行脱贫增收。实现持续稳定增收。</t>
    </r>
  </si>
  <si>
    <r>
      <rPr>
        <sz val="9"/>
        <rFont val="方正仿宋_GBK"/>
        <charset val="134"/>
      </rPr>
      <t>通过脱贫户选择适合自身发展的产业进行脱贫增收，实现持续稳定增收。</t>
    </r>
  </si>
  <si>
    <r>
      <rPr>
        <sz val="9"/>
        <rFont val="方正仿宋_GBK"/>
        <charset val="134"/>
      </rPr>
      <t>帮助</t>
    </r>
    <r>
      <rPr>
        <sz val="9"/>
        <rFont val="Times New Roman"/>
        <charset val="0"/>
      </rPr>
      <t>557</t>
    </r>
    <r>
      <rPr>
        <sz val="9"/>
        <rFont val="方正仿宋_GBK"/>
        <charset val="134"/>
      </rPr>
      <t>户脱贫户发展产业，到户帮扶资金</t>
    </r>
    <r>
      <rPr>
        <sz val="9"/>
        <rFont val="Times New Roman"/>
        <charset val="0"/>
      </rPr>
      <t>≤3000</t>
    </r>
    <r>
      <rPr>
        <sz val="9"/>
        <rFont val="方正仿宋_GBK"/>
        <charset val="134"/>
      </rPr>
      <t>元</t>
    </r>
    <r>
      <rPr>
        <sz val="9"/>
        <rFont val="Times New Roman"/>
        <charset val="0"/>
      </rPr>
      <t>/</t>
    </r>
    <r>
      <rPr>
        <sz val="9"/>
        <rFont val="方正仿宋_GBK"/>
        <charset val="134"/>
      </rPr>
      <t>户</t>
    </r>
  </si>
  <si>
    <r>
      <rPr>
        <sz val="9"/>
        <rFont val="方正仿宋_GBK"/>
        <charset val="134"/>
      </rPr>
      <t>脱贫户发展产业合格率</t>
    </r>
    <r>
      <rPr>
        <sz val="9"/>
        <rFont val="Times New Roman"/>
        <charset val="0"/>
      </rPr>
      <t>100%</t>
    </r>
    <r>
      <rPr>
        <sz val="9"/>
        <rFont val="方正仿宋_GBK"/>
        <charset val="134"/>
      </rPr>
      <t>，帮助</t>
    </r>
    <r>
      <rPr>
        <sz val="9"/>
        <rFont val="Times New Roman"/>
        <charset val="0"/>
      </rPr>
      <t>548</t>
    </r>
    <r>
      <rPr>
        <sz val="9"/>
        <rFont val="方正仿宋_GBK"/>
        <charset val="134"/>
      </rPr>
      <t>户脱贫户发展产业。</t>
    </r>
  </si>
  <si>
    <r>
      <rPr>
        <sz val="9"/>
        <rFont val="方正仿宋_GBK"/>
        <charset val="134"/>
      </rPr>
      <t>脱贫户巩固脱贫成效。受益脱贫人口</t>
    </r>
    <r>
      <rPr>
        <sz val="9"/>
        <rFont val="Times New Roman"/>
        <charset val="0"/>
      </rPr>
      <t>557</t>
    </r>
    <r>
      <rPr>
        <sz val="9"/>
        <rFont val="方正仿宋_GBK"/>
        <charset val="134"/>
      </rPr>
      <t>户</t>
    </r>
  </si>
  <si>
    <r>
      <rPr>
        <sz val="9"/>
        <rFont val="方正仿宋_GBK"/>
        <charset val="134"/>
      </rPr>
      <t>持续帮助脱贫人口发展产业，增加收入的脱贫户</t>
    </r>
    <r>
      <rPr>
        <sz val="9"/>
        <rFont val="Times New Roman"/>
        <charset val="0"/>
      </rPr>
      <t>≥100%</t>
    </r>
    <r>
      <rPr>
        <sz val="9"/>
        <rFont val="方正仿宋_GBK"/>
        <charset val="134"/>
      </rPr>
      <t>；项目受益年限</t>
    </r>
    <r>
      <rPr>
        <sz val="9"/>
        <rFont val="Times New Roman"/>
        <charset val="0"/>
      </rPr>
      <t>≥1</t>
    </r>
    <r>
      <rPr>
        <sz val="9"/>
        <rFont val="方正仿宋_GBK"/>
        <charset val="134"/>
      </rPr>
      <t>年。</t>
    </r>
  </si>
  <si>
    <r>
      <rPr>
        <sz val="9"/>
        <rFont val="方正仿宋_GBK"/>
        <charset val="134"/>
      </rPr>
      <t>荣昌区盘龙镇人民政府</t>
    </r>
  </si>
  <si>
    <t>557</t>
  </si>
  <si>
    <r>
      <rPr>
        <sz val="9"/>
        <rFont val="方正仿宋_GBK"/>
        <charset val="134"/>
      </rPr>
      <t>荣昌区万灵镇</t>
    </r>
    <r>
      <rPr>
        <sz val="9"/>
        <rFont val="Times New Roman"/>
        <charset val="0"/>
      </rPr>
      <t>2021</t>
    </r>
    <r>
      <rPr>
        <sz val="9"/>
        <rFont val="方正仿宋_GBK"/>
        <charset val="134"/>
      </rPr>
      <t>年度脱贫户到户帮扶</t>
    </r>
  </si>
  <si>
    <r>
      <rPr>
        <sz val="9"/>
        <rFont val="方正仿宋_GBK"/>
        <charset val="134"/>
      </rPr>
      <t>荣昌区</t>
    </r>
    <r>
      <rPr>
        <sz val="9"/>
        <rFont val="Times New Roman"/>
        <charset val="0"/>
      </rPr>
      <t>_</t>
    </r>
    <r>
      <rPr>
        <sz val="9"/>
        <rFont val="方正仿宋_GBK"/>
        <charset val="134"/>
      </rPr>
      <t>产业项目</t>
    </r>
    <r>
      <rPr>
        <sz val="9"/>
        <rFont val="Times New Roman"/>
        <charset val="0"/>
      </rPr>
      <t>_</t>
    </r>
    <r>
      <rPr>
        <sz val="9"/>
        <rFont val="方正仿宋_GBK"/>
        <charset val="134"/>
      </rPr>
      <t>荣昌区万灵镇</t>
    </r>
    <r>
      <rPr>
        <sz val="9"/>
        <rFont val="Times New Roman"/>
        <charset val="0"/>
      </rPr>
      <t>2021</t>
    </r>
    <r>
      <rPr>
        <sz val="9"/>
        <rFont val="方正仿宋_GBK"/>
        <charset val="134"/>
      </rPr>
      <t>年度脱贫户到户帮扶</t>
    </r>
  </si>
  <si>
    <r>
      <rPr>
        <sz val="9"/>
        <rFont val="方正仿宋_GBK"/>
        <charset val="134"/>
      </rPr>
      <t>对符合条件的</t>
    </r>
    <r>
      <rPr>
        <sz val="9"/>
        <rFont val="Times New Roman"/>
        <charset val="0"/>
      </rPr>
      <t>55</t>
    </r>
    <r>
      <rPr>
        <sz val="9"/>
        <rFont val="方正仿宋_GBK"/>
        <charset val="134"/>
      </rPr>
      <t>户脱贫户产业发展进行帮扶。</t>
    </r>
  </si>
  <si>
    <r>
      <rPr>
        <sz val="9"/>
        <rFont val="方正仿宋_GBK"/>
        <charset val="134"/>
      </rPr>
      <t>荣昌区万灵镇</t>
    </r>
  </si>
  <si>
    <r>
      <rPr>
        <sz val="9"/>
        <rFont val="方正仿宋_GBK"/>
        <charset val="134"/>
      </rPr>
      <t>通过脱贫户选择适合自身发展的产业进行脱贫增收</t>
    </r>
    <r>
      <rPr>
        <sz val="9"/>
        <rFont val="Times New Roman"/>
        <charset val="0"/>
      </rPr>
      <t>,</t>
    </r>
    <r>
      <rPr>
        <sz val="9"/>
        <rFont val="方正仿宋_GBK"/>
        <charset val="134"/>
      </rPr>
      <t>实现持续增收巩固脱贫成果。</t>
    </r>
  </si>
  <si>
    <r>
      <rPr>
        <sz val="9"/>
        <rFont val="方正仿宋_GBK"/>
        <charset val="134"/>
      </rPr>
      <t>通过脱贫户选择适合自身发展的产业进行脱贫增收，实现持续增收巩固脱贫成果。</t>
    </r>
  </si>
  <si>
    <r>
      <rPr>
        <sz val="9"/>
        <rFont val="方正仿宋_GBK"/>
        <charset val="134"/>
      </rPr>
      <t>帮助</t>
    </r>
    <r>
      <rPr>
        <sz val="9"/>
        <rFont val="Times New Roman"/>
        <charset val="0"/>
      </rPr>
      <t>55</t>
    </r>
    <r>
      <rPr>
        <sz val="9"/>
        <rFont val="方正仿宋_GBK"/>
        <charset val="134"/>
      </rPr>
      <t>户脱贫户发展产业，到户帮扶脱贫资金</t>
    </r>
    <r>
      <rPr>
        <sz val="9"/>
        <rFont val="Times New Roman"/>
        <charset val="0"/>
      </rPr>
      <t>≤3000</t>
    </r>
    <r>
      <rPr>
        <sz val="9"/>
        <rFont val="方正仿宋_GBK"/>
        <charset val="134"/>
      </rPr>
      <t>元</t>
    </r>
    <r>
      <rPr>
        <sz val="9"/>
        <rFont val="Times New Roman"/>
        <charset val="0"/>
      </rPr>
      <t>/</t>
    </r>
    <r>
      <rPr>
        <sz val="9"/>
        <rFont val="方正仿宋_GBK"/>
        <charset val="134"/>
      </rPr>
      <t>户</t>
    </r>
  </si>
  <si>
    <r>
      <rPr>
        <sz val="9"/>
        <rFont val="方正仿宋_GBK"/>
        <charset val="134"/>
      </rPr>
      <t>脱贫户脱贫发展产业合格率</t>
    </r>
    <r>
      <rPr>
        <sz val="9"/>
        <rFont val="Times New Roman"/>
        <charset val="0"/>
      </rPr>
      <t>100%</t>
    </r>
    <r>
      <rPr>
        <sz val="9"/>
        <rFont val="方正仿宋_GBK"/>
        <charset val="134"/>
      </rPr>
      <t>，帮助</t>
    </r>
    <r>
      <rPr>
        <sz val="9"/>
        <rFont val="Times New Roman"/>
        <charset val="0"/>
      </rPr>
      <t>55</t>
    </r>
    <r>
      <rPr>
        <sz val="9"/>
        <rFont val="方正仿宋_GBK"/>
        <charset val="134"/>
      </rPr>
      <t>户脱贫户发展产业。</t>
    </r>
  </si>
  <si>
    <r>
      <rPr>
        <sz val="9"/>
        <rFont val="方正仿宋_GBK"/>
        <charset val="134"/>
      </rPr>
      <t>为符合发展条件的发放到户帮扶资金及时率</t>
    </r>
    <r>
      <rPr>
        <sz val="9"/>
        <rFont val="Times New Roman"/>
        <charset val="0"/>
      </rPr>
      <t>100%</t>
    </r>
  </si>
  <si>
    <r>
      <rPr>
        <sz val="9"/>
        <color rgb="FFFF0000"/>
        <rFont val="方正仿宋_GBK"/>
        <charset val="134"/>
      </rPr>
      <t>脱贫户巩固脱贫成效。受益脱贫户</t>
    </r>
    <r>
      <rPr>
        <sz val="9"/>
        <color rgb="FFFF0000"/>
        <rFont val="Times New Roman"/>
        <charset val="0"/>
      </rPr>
      <t>55</t>
    </r>
    <r>
      <rPr>
        <sz val="9"/>
        <color rgb="FFFF0000"/>
        <rFont val="方正仿宋_GBK"/>
        <charset val="134"/>
      </rPr>
      <t>户</t>
    </r>
  </si>
  <si>
    <r>
      <rPr>
        <sz val="9"/>
        <rFont val="方正仿宋_GBK"/>
        <charset val="134"/>
      </rPr>
      <t>持续帮助脱贫户发展产业，增加收入的脱贫户</t>
    </r>
    <r>
      <rPr>
        <sz val="9"/>
        <rFont val="Times New Roman"/>
        <charset val="0"/>
      </rPr>
      <t>≥100%</t>
    </r>
    <r>
      <rPr>
        <sz val="9"/>
        <rFont val="方正仿宋_GBK"/>
        <charset val="134"/>
      </rPr>
      <t>；项目受益年限</t>
    </r>
    <r>
      <rPr>
        <sz val="9"/>
        <rFont val="Times New Roman"/>
        <charset val="0"/>
      </rPr>
      <t>≥1</t>
    </r>
    <r>
      <rPr>
        <sz val="9"/>
        <rFont val="方正仿宋_GBK"/>
        <charset val="134"/>
      </rPr>
      <t>年。</t>
    </r>
  </si>
  <si>
    <r>
      <rPr>
        <sz val="9"/>
        <rFont val="方正仿宋_GBK"/>
        <charset val="134"/>
      </rPr>
      <t>荣昌区万灵镇人民政府</t>
    </r>
  </si>
  <si>
    <t>184</t>
  </si>
  <si>
    <r>
      <rPr>
        <sz val="9"/>
        <rFont val="方正仿宋_GBK"/>
        <charset val="134"/>
      </rPr>
      <t>陈强</t>
    </r>
  </si>
  <si>
    <t>13452996631</t>
  </si>
  <si>
    <r>
      <rPr>
        <sz val="9"/>
        <rFont val="方正仿宋_GBK"/>
        <charset val="134"/>
      </rPr>
      <t>荣昌区昌元街道</t>
    </r>
    <r>
      <rPr>
        <sz val="9"/>
        <rFont val="Times New Roman"/>
        <charset val="0"/>
      </rPr>
      <t>2021</t>
    </r>
    <r>
      <rPr>
        <sz val="9"/>
        <rFont val="方正仿宋_GBK"/>
        <charset val="134"/>
      </rPr>
      <t>年度脱贫户到户帮扶</t>
    </r>
  </si>
  <si>
    <r>
      <rPr>
        <sz val="9"/>
        <rFont val="方正仿宋_GBK"/>
        <charset val="134"/>
      </rPr>
      <t>荣昌区</t>
    </r>
    <r>
      <rPr>
        <sz val="9"/>
        <rFont val="Times New Roman"/>
        <charset val="0"/>
      </rPr>
      <t>_</t>
    </r>
    <r>
      <rPr>
        <sz val="9"/>
        <rFont val="方正仿宋_GBK"/>
        <charset val="134"/>
      </rPr>
      <t>产业项目</t>
    </r>
    <r>
      <rPr>
        <sz val="9"/>
        <rFont val="Times New Roman"/>
        <charset val="0"/>
      </rPr>
      <t>_</t>
    </r>
    <r>
      <rPr>
        <sz val="9"/>
        <rFont val="方正仿宋_GBK"/>
        <charset val="134"/>
      </rPr>
      <t>荣昌区昌元街道</t>
    </r>
    <r>
      <rPr>
        <sz val="9"/>
        <rFont val="Times New Roman"/>
        <charset val="0"/>
      </rPr>
      <t>2021</t>
    </r>
    <r>
      <rPr>
        <sz val="9"/>
        <rFont val="方正仿宋_GBK"/>
        <charset val="134"/>
      </rPr>
      <t>年度脱贫户到户帮扶</t>
    </r>
  </si>
  <si>
    <r>
      <rPr>
        <sz val="9"/>
        <rFont val="方正仿宋_GBK"/>
        <charset val="134"/>
      </rPr>
      <t>对符合条件的建档立卡脱贫户预计</t>
    </r>
    <r>
      <rPr>
        <sz val="9"/>
        <rFont val="Times New Roman"/>
        <charset val="0"/>
      </rPr>
      <t>100</t>
    </r>
    <r>
      <rPr>
        <sz val="9"/>
        <rFont val="方正仿宋_GBK"/>
        <charset val="134"/>
      </rPr>
      <t>户发展种养殖业进行帮扶。</t>
    </r>
  </si>
  <si>
    <r>
      <rPr>
        <sz val="9"/>
        <rFont val="方正仿宋_GBK"/>
        <charset val="134"/>
      </rPr>
      <t>荣昌区昌元街道</t>
    </r>
  </si>
  <si>
    <r>
      <rPr>
        <sz val="9"/>
        <rFont val="方正仿宋_GBK"/>
        <charset val="134"/>
      </rPr>
      <t>通过建档立卡脱贫户选择适合自身发展的产业进行脱贫增收。实现持续增收。</t>
    </r>
  </si>
  <si>
    <r>
      <rPr>
        <sz val="9"/>
        <rFont val="方正仿宋_GBK"/>
        <charset val="134"/>
      </rPr>
      <t>帮助</t>
    </r>
    <r>
      <rPr>
        <sz val="9"/>
        <rFont val="Times New Roman"/>
        <charset val="0"/>
      </rPr>
      <t>100</t>
    </r>
    <r>
      <rPr>
        <sz val="9"/>
        <rFont val="方正仿宋_GBK"/>
        <charset val="134"/>
      </rPr>
      <t>户建档立卡脱贫户发展产业，到户帮扶脱贫资金</t>
    </r>
    <r>
      <rPr>
        <sz val="9"/>
        <rFont val="Times New Roman"/>
        <charset val="0"/>
      </rPr>
      <t>≤3000</t>
    </r>
    <r>
      <rPr>
        <sz val="9"/>
        <rFont val="方正仿宋_GBK"/>
        <charset val="134"/>
      </rPr>
      <t>元</t>
    </r>
    <r>
      <rPr>
        <sz val="9"/>
        <rFont val="Times New Roman"/>
        <charset val="0"/>
      </rPr>
      <t>/</t>
    </r>
    <r>
      <rPr>
        <sz val="9"/>
        <rFont val="方正仿宋_GBK"/>
        <charset val="134"/>
      </rPr>
      <t>户</t>
    </r>
  </si>
  <si>
    <r>
      <rPr>
        <sz val="9"/>
        <rFont val="方正仿宋_GBK"/>
        <charset val="134"/>
      </rPr>
      <t>建档立卡脱贫户脱贫发展产业合格率</t>
    </r>
    <r>
      <rPr>
        <sz val="9"/>
        <rFont val="Times New Roman"/>
        <charset val="0"/>
      </rPr>
      <t>100%</t>
    </r>
    <r>
      <rPr>
        <sz val="9"/>
        <rFont val="方正仿宋_GBK"/>
        <charset val="134"/>
      </rPr>
      <t>，帮助</t>
    </r>
    <r>
      <rPr>
        <sz val="9"/>
        <rFont val="Times New Roman"/>
        <charset val="0"/>
      </rPr>
      <t>100</t>
    </r>
    <r>
      <rPr>
        <sz val="9"/>
        <rFont val="方正仿宋_GBK"/>
        <charset val="134"/>
      </rPr>
      <t>户建档立卡脱贫户发展产业。</t>
    </r>
  </si>
  <si>
    <r>
      <rPr>
        <sz val="9"/>
        <rFont val="方正仿宋_GBK"/>
        <charset val="134"/>
      </rPr>
      <t>建档立卡脱贫户巩固脱贫成效。受益建档立卡脱贫人口</t>
    </r>
    <r>
      <rPr>
        <sz val="9"/>
        <rFont val="Times New Roman"/>
        <charset val="0"/>
      </rPr>
      <t>100</t>
    </r>
    <r>
      <rPr>
        <sz val="9"/>
        <rFont val="方正仿宋_GBK"/>
        <charset val="134"/>
      </rPr>
      <t>户</t>
    </r>
  </si>
  <si>
    <r>
      <rPr>
        <sz val="9"/>
        <rFont val="方正仿宋_GBK"/>
        <charset val="134"/>
      </rPr>
      <t>荣昌区昌元街道办事处</t>
    </r>
  </si>
  <si>
    <r>
      <rPr>
        <sz val="9"/>
        <rFont val="方正仿宋_GBK"/>
        <charset val="134"/>
      </rPr>
      <t>荣昌区荣隆镇</t>
    </r>
    <r>
      <rPr>
        <sz val="9"/>
        <rFont val="Times New Roman"/>
        <charset val="0"/>
      </rPr>
      <t>2021</t>
    </r>
    <r>
      <rPr>
        <sz val="9"/>
        <rFont val="方正仿宋_GBK"/>
        <charset val="134"/>
      </rPr>
      <t>年度脱贫户到户帮扶</t>
    </r>
  </si>
  <si>
    <r>
      <rPr>
        <sz val="9"/>
        <rFont val="方正仿宋_GBK"/>
        <charset val="134"/>
      </rPr>
      <t>荣昌区</t>
    </r>
    <r>
      <rPr>
        <sz val="9"/>
        <rFont val="Times New Roman"/>
        <charset val="0"/>
      </rPr>
      <t>_</t>
    </r>
    <r>
      <rPr>
        <sz val="9"/>
        <rFont val="方正仿宋_GBK"/>
        <charset val="134"/>
      </rPr>
      <t>产业项目</t>
    </r>
    <r>
      <rPr>
        <sz val="9"/>
        <rFont val="Times New Roman"/>
        <charset val="0"/>
      </rPr>
      <t>_</t>
    </r>
    <r>
      <rPr>
        <sz val="9"/>
        <rFont val="方正仿宋_GBK"/>
        <charset val="134"/>
      </rPr>
      <t>荣昌区荣隆镇</t>
    </r>
    <r>
      <rPr>
        <sz val="9"/>
        <rFont val="Times New Roman"/>
        <charset val="0"/>
      </rPr>
      <t>2021</t>
    </r>
    <r>
      <rPr>
        <sz val="9"/>
        <rFont val="方正仿宋_GBK"/>
        <charset val="134"/>
      </rPr>
      <t>年度脱贫户到户帮扶</t>
    </r>
  </si>
  <si>
    <r>
      <rPr>
        <sz val="9"/>
        <color rgb="FFFF0000"/>
        <rFont val="宋体"/>
        <charset val="134"/>
      </rPr>
      <t>对符合条件的脱贫户预计</t>
    </r>
    <r>
      <rPr>
        <sz val="9"/>
        <color rgb="FFFF0000"/>
        <rFont val="Times New Roman"/>
        <charset val="0"/>
      </rPr>
      <t>166</t>
    </r>
    <r>
      <rPr>
        <sz val="9"/>
        <color rgb="FFFF0000"/>
        <rFont val="宋体"/>
        <charset val="134"/>
      </rPr>
      <t>户脱贫进行帮扶。</t>
    </r>
  </si>
  <si>
    <r>
      <rPr>
        <sz val="9"/>
        <rFont val="方正仿宋_GBK"/>
        <charset val="134"/>
      </rPr>
      <t>荣昌区荣隆镇</t>
    </r>
  </si>
  <si>
    <r>
      <rPr>
        <sz val="9"/>
        <rFont val="方正仿宋_GBK"/>
        <charset val="134"/>
      </rPr>
      <t>通过脱贫户选择适合自身发展的产业进行脱贫增收。实现持续增收脱贫。</t>
    </r>
  </si>
  <si>
    <r>
      <rPr>
        <sz val="9"/>
        <rFont val="方正仿宋_GBK"/>
        <charset val="134"/>
      </rPr>
      <t>通过脱贫户选择适合自身发展的产业进行脱贫增收，实现持续增收脱贫。</t>
    </r>
  </si>
  <si>
    <t>帮助166户脱贫户发展产业，到户帮扶脱贫资金≤3000元/户</t>
  </si>
  <si>
    <r>
      <rPr>
        <sz val="9"/>
        <color rgb="FFFF0000"/>
        <rFont val="宋体"/>
        <charset val="134"/>
      </rPr>
      <t>脱贫户脱贫发展产业合格率</t>
    </r>
    <r>
      <rPr>
        <sz val="9"/>
        <color rgb="FFFF0000"/>
        <rFont val="Times New Roman"/>
        <charset val="0"/>
      </rPr>
      <t>100%</t>
    </r>
    <r>
      <rPr>
        <sz val="9"/>
        <color rgb="FFFF0000"/>
        <rFont val="宋体"/>
        <charset val="134"/>
      </rPr>
      <t>，帮助</t>
    </r>
    <r>
      <rPr>
        <sz val="9"/>
        <color rgb="FFFF0000"/>
        <rFont val="Times New Roman"/>
        <charset val="0"/>
      </rPr>
      <t>166</t>
    </r>
    <r>
      <rPr>
        <sz val="9"/>
        <color rgb="FFFF0000"/>
        <rFont val="宋体"/>
        <charset val="134"/>
      </rPr>
      <t>户建档立卡脱贫户发展产业。</t>
    </r>
  </si>
  <si>
    <r>
      <rPr>
        <sz val="9"/>
        <color rgb="FFFF0000"/>
        <rFont val="宋体"/>
        <charset val="134"/>
      </rPr>
      <t>脱贫户巩固脱贫成效。受益脱贫人口</t>
    </r>
    <r>
      <rPr>
        <sz val="9"/>
        <color rgb="FFFF0000"/>
        <rFont val="Times New Roman"/>
        <charset val="0"/>
      </rPr>
      <t>166</t>
    </r>
    <r>
      <rPr>
        <sz val="9"/>
        <color rgb="FFFF0000"/>
        <rFont val="宋体"/>
        <charset val="134"/>
      </rPr>
      <t>户</t>
    </r>
  </si>
  <si>
    <r>
      <rPr>
        <sz val="9"/>
        <rFont val="方正仿宋_GBK"/>
        <charset val="134"/>
      </rPr>
      <t>持续帮助脱贫人口发展产业，增加收入的脱脱贫户</t>
    </r>
    <r>
      <rPr>
        <sz val="9"/>
        <rFont val="Times New Roman"/>
        <charset val="0"/>
      </rPr>
      <t>≥100%</t>
    </r>
    <r>
      <rPr>
        <sz val="9"/>
        <rFont val="方正仿宋_GBK"/>
        <charset val="134"/>
      </rPr>
      <t>；项目受益年限</t>
    </r>
    <r>
      <rPr>
        <sz val="9"/>
        <rFont val="Times New Roman"/>
        <charset val="0"/>
      </rPr>
      <t>≥1</t>
    </r>
    <r>
      <rPr>
        <sz val="9"/>
        <rFont val="方正仿宋_GBK"/>
        <charset val="134"/>
      </rPr>
      <t>年。</t>
    </r>
  </si>
  <si>
    <r>
      <rPr>
        <sz val="9"/>
        <rFont val="方正仿宋_GBK"/>
        <charset val="134"/>
      </rPr>
      <t>荣昌区荣隆镇人民政府</t>
    </r>
  </si>
  <si>
    <r>
      <rPr>
        <sz val="9"/>
        <rFont val="方正仿宋_GBK"/>
        <charset val="134"/>
      </rPr>
      <t>荣昌区河包镇</t>
    </r>
    <r>
      <rPr>
        <sz val="9"/>
        <rFont val="Times New Roman"/>
        <charset val="0"/>
      </rPr>
      <t>2021</t>
    </r>
    <r>
      <rPr>
        <sz val="9"/>
        <rFont val="方正仿宋_GBK"/>
        <charset val="134"/>
      </rPr>
      <t>年度脱贫户到户帮扶</t>
    </r>
  </si>
  <si>
    <r>
      <rPr>
        <sz val="9"/>
        <rFont val="方正仿宋_GBK"/>
        <charset val="134"/>
      </rPr>
      <t>荣昌区</t>
    </r>
    <r>
      <rPr>
        <sz val="9"/>
        <rFont val="Times New Roman"/>
        <charset val="0"/>
      </rPr>
      <t>_</t>
    </r>
    <r>
      <rPr>
        <sz val="9"/>
        <rFont val="方正仿宋_GBK"/>
        <charset val="134"/>
      </rPr>
      <t>产业项目</t>
    </r>
    <r>
      <rPr>
        <sz val="9"/>
        <rFont val="Times New Roman"/>
        <charset val="0"/>
      </rPr>
      <t>_</t>
    </r>
    <r>
      <rPr>
        <sz val="9"/>
        <rFont val="方正仿宋_GBK"/>
        <charset val="134"/>
      </rPr>
      <t>荣昌区河包镇</t>
    </r>
    <r>
      <rPr>
        <sz val="9"/>
        <rFont val="Times New Roman"/>
        <charset val="0"/>
      </rPr>
      <t>2021</t>
    </r>
    <r>
      <rPr>
        <sz val="9"/>
        <rFont val="方正仿宋_GBK"/>
        <charset val="134"/>
      </rPr>
      <t>年度脱贫户到户帮扶</t>
    </r>
  </si>
  <si>
    <r>
      <rPr>
        <sz val="9"/>
        <color rgb="FFFF0000"/>
        <rFont val="方正仿宋_GBK"/>
        <charset val="134"/>
      </rPr>
      <t>对符合条件的建档立卡脱贫户预计</t>
    </r>
    <r>
      <rPr>
        <sz val="9"/>
        <color rgb="FFFF0000"/>
        <rFont val="Times New Roman"/>
        <charset val="0"/>
      </rPr>
      <t>603</t>
    </r>
    <r>
      <rPr>
        <sz val="9"/>
        <color rgb="FFFF0000"/>
        <rFont val="方正仿宋_GBK"/>
        <charset val="134"/>
      </rPr>
      <t>户脱贫进行帮扶。</t>
    </r>
  </si>
  <si>
    <r>
      <rPr>
        <sz val="9"/>
        <rFont val="方正仿宋_GBK"/>
        <charset val="134"/>
      </rPr>
      <t>荣昌区河包镇</t>
    </r>
  </si>
  <si>
    <r>
      <rPr>
        <sz val="9"/>
        <color rgb="FFFF0000"/>
        <rFont val="宋体"/>
        <charset val="134"/>
      </rPr>
      <t>帮助</t>
    </r>
    <r>
      <rPr>
        <sz val="9"/>
        <color rgb="FFFF0000"/>
        <rFont val="Times New Roman"/>
        <charset val="0"/>
      </rPr>
      <t>603</t>
    </r>
    <r>
      <rPr>
        <sz val="9"/>
        <color rgb="FFFF0000"/>
        <rFont val="宋体"/>
        <charset val="134"/>
      </rPr>
      <t>户建档立卡脱贫户发展产业，到户帮扶脱贫资金</t>
    </r>
    <r>
      <rPr>
        <sz val="9"/>
        <color rgb="FFFF0000"/>
        <rFont val="Times New Roman"/>
        <charset val="0"/>
      </rPr>
      <t>≤3000</t>
    </r>
    <r>
      <rPr>
        <sz val="9"/>
        <color rgb="FFFF0000"/>
        <rFont val="宋体"/>
        <charset val="134"/>
      </rPr>
      <t>元</t>
    </r>
    <r>
      <rPr>
        <sz val="9"/>
        <color rgb="FFFF0000"/>
        <rFont val="Times New Roman"/>
        <charset val="0"/>
      </rPr>
      <t>/</t>
    </r>
    <r>
      <rPr>
        <sz val="9"/>
        <color rgb="FFFF0000"/>
        <rFont val="宋体"/>
        <charset val="134"/>
      </rPr>
      <t>户</t>
    </r>
  </si>
  <si>
    <r>
      <rPr>
        <sz val="9"/>
        <rFont val="方正仿宋_GBK"/>
        <charset val="134"/>
      </rPr>
      <t>建档立卡脱贫户脱贫发展产业合格率</t>
    </r>
    <r>
      <rPr>
        <sz val="9"/>
        <rFont val="Times New Roman"/>
        <charset val="0"/>
      </rPr>
      <t>100%</t>
    </r>
    <r>
      <rPr>
        <sz val="9"/>
        <rFont val="方正仿宋_GBK"/>
        <charset val="134"/>
      </rPr>
      <t>，帮助建档立卡脱贫户发展产业。</t>
    </r>
  </si>
  <si>
    <r>
      <rPr>
        <sz val="9"/>
        <color rgb="FFFF0000"/>
        <rFont val="宋体"/>
        <charset val="134"/>
      </rPr>
      <t>建档立卡脱贫户巩固脱贫成效。受益建档立卡脱贫人口</t>
    </r>
    <r>
      <rPr>
        <sz val="9"/>
        <color rgb="FFFF0000"/>
        <rFont val="Times New Roman"/>
        <charset val="0"/>
      </rPr>
      <t>603</t>
    </r>
    <r>
      <rPr>
        <sz val="9"/>
        <color rgb="FFFF0000"/>
        <rFont val="宋体"/>
        <charset val="134"/>
      </rPr>
      <t>户</t>
    </r>
  </si>
  <si>
    <r>
      <rPr>
        <sz val="9"/>
        <rFont val="方正仿宋_GBK"/>
        <charset val="134"/>
      </rPr>
      <t>荣昌区河包镇人民政府</t>
    </r>
  </si>
  <si>
    <r>
      <rPr>
        <sz val="9"/>
        <rFont val="方正仿宋_GBK"/>
        <charset val="134"/>
      </rPr>
      <t>荣昌区吴家镇</t>
    </r>
    <r>
      <rPr>
        <sz val="9"/>
        <rFont val="Times New Roman"/>
        <charset val="0"/>
      </rPr>
      <t>2021</t>
    </r>
    <r>
      <rPr>
        <sz val="9"/>
        <rFont val="方正仿宋_GBK"/>
        <charset val="134"/>
      </rPr>
      <t>年度脱贫户到户帮扶</t>
    </r>
  </si>
  <si>
    <r>
      <rPr>
        <sz val="9"/>
        <rFont val="方正仿宋_GBK"/>
        <charset val="134"/>
      </rPr>
      <t>荣昌区</t>
    </r>
    <r>
      <rPr>
        <sz val="9"/>
        <rFont val="Times New Roman"/>
        <charset val="0"/>
      </rPr>
      <t>_</t>
    </r>
    <r>
      <rPr>
        <sz val="9"/>
        <rFont val="方正仿宋_GBK"/>
        <charset val="134"/>
      </rPr>
      <t>产业项目</t>
    </r>
    <r>
      <rPr>
        <sz val="9"/>
        <rFont val="Times New Roman"/>
        <charset val="0"/>
      </rPr>
      <t>_</t>
    </r>
    <r>
      <rPr>
        <sz val="9"/>
        <rFont val="方正仿宋_GBK"/>
        <charset val="134"/>
      </rPr>
      <t>荣昌区吴家镇</t>
    </r>
    <r>
      <rPr>
        <sz val="9"/>
        <rFont val="Times New Roman"/>
        <charset val="0"/>
      </rPr>
      <t>2021</t>
    </r>
    <r>
      <rPr>
        <sz val="9"/>
        <rFont val="方正仿宋_GBK"/>
        <charset val="134"/>
      </rPr>
      <t>年度脱贫户到户帮扶</t>
    </r>
  </si>
  <si>
    <r>
      <rPr>
        <sz val="9"/>
        <rFont val="方正仿宋_GBK"/>
        <charset val="134"/>
      </rPr>
      <t>对符合条件的</t>
    </r>
    <r>
      <rPr>
        <sz val="9"/>
        <rFont val="Times New Roman"/>
        <charset val="0"/>
      </rPr>
      <t>389</t>
    </r>
    <r>
      <rPr>
        <sz val="9"/>
        <rFont val="方正仿宋_GBK"/>
        <charset val="134"/>
      </rPr>
      <t>户建档立卡脱贫户进行产业到户帮扶。</t>
    </r>
  </si>
  <si>
    <r>
      <rPr>
        <sz val="9"/>
        <rFont val="方正仿宋_GBK"/>
        <charset val="134"/>
      </rPr>
      <t>荣昌区吴家镇</t>
    </r>
  </si>
  <si>
    <r>
      <rPr>
        <sz val="9"/>
        <rFont val="方正仿宋_GBK"/>
        <charset val="134"/>
      </rPr>
      <t>通过建档立卡脱贫户选择适合自身发展的产业进行增收，实现持续增收，巩固脱贫成果。</t>
    </r>
  </si>
  <si>
    <r>
      <rPr>
        <sz val="9"/>
        <rFont val="方正仿宋_GBK"/>
        <charset val="134"/>
      </rPr>
      <t>帮助</t>
    </r>
    <r>
      <rPr>
        <sz val="9"/>
        <rFont val="Times New Roman"/>
        <charset val="0"/>
      </rPr>
      <t>389</t>
    </r>
    <r>
      <rPr>
        <sz val="9"/>
        <rFont val="方正仿宋_GBK"/>
        <charset val="134"/>
      </rPr>
      <t>户建档立卡脱贫户发展产业，到户帮扶脱贫资金</t>
    </r>
    <r>
      <rPr>
        <sz val="9"/>
        <rFont val="Times New Roman"/>
        <charset val="0"/>
      </rPr>
      <t>≤3000</t>
    </r>
    <r>
      <rPr>
        <sz val="9"/>
        <rFont val="方正仿宋_GBK"/>
        <charset val="134"/>
      </rPr>
      <t>元</t>
    </r>
    <r>
      <rPr>
        <sz val="9"/>
        <rFont val="Times New Roman"/>
        <charset val="0"/>
      </rPr>
      <t>/</t>
    </r>
    <r>
      <rPr>
        <sz val="9"/>
        <rFont val="方正仿宋_GBK"/>
        <charset val="134"/>
      </rPr>
      <t>户</t>
    </r>
  </si>
  <si>
    <r>
      <rPr>
        <sz val="9"/>
        <rFont val="方正仿宋_GBK"/>
        <charset val="134"/>
      </rPr>
      <t>建档立卡脱贫户脱贫发展产业合格率</t>
    </r>
    <r>
      <rPr>
        <sz val="9"/>
        <rFont val="Times New Roman"/>
        <charset val="0"/>
      </rPr>
      <t>100%</t>
    </r>
    <r>
      <rPr>
        <sz val="9"/>
        <rFont val="方正仿宋_GBK"/>
        <charset val="134"/>
      </rPr>
      <t>，帮助</t>
    </r>
    <r>
      <rPr>
        <sz val="9"/>
        <rFont val="Times New Roman"/>
        <charset val="0"/>
      </rPr>
      <t>389</t>
    </r>
    <r>
      <rPr>
        <sz val="9"/>
        <rFont val="方正仿宋_GBK"/>
        <charset val="134"/>
      </rPr>
      <t>户建档立卡脱贫户发展产业。</t>
    </r>
  </si>
  <si>
    <r>
      <rPr>
        <sz val="9"/>
        <rFont val="方正仿宋_GBK"/>
        <charset val="134"/>
      </rPr>
      <t>建档立卡脱贫户巩固脱贫成效。受益建档立卡脱贫人口</t>
    </r>
    <r>
      <rPr>
        <sz val="9"/>
        <rFont val="Times New Roman"/>
        <charset val="0"/>
      </rPr>
      <t>389</t>
    </r>
    <r>
      <rPr>
        <sz val="9"/>
        <rFont val="方正仿宋_GBK"/>
        <charset val="134"/>
      </rPr>
      <t>户</t>
    </r>
  </si>
  <si>
    <r>
      <rPr>
        <sz val="9"/>
        <rFont val="方正仿宋_GBK"/>
        <charset val="134"/>
      </rPr>
      <t>荣昌区吴家镇人民政府</t>
    </r>
  </si>
  <si>
    <t>389</t>
  </si>
  <si>
    <r>
      <rPr>
        <sz val="9"/>
        <rFont val="方正仿宋_GBK"/>
        <charset val="134"/>
      </rPr>
      <t>荣昌区峰高街道</t>
    </r>
    <r>
      <rPr>
        <sz val="9"/>
        <rFont val="Times New Roman"/>
        <charset val="0"/>
      </rPr>
      <t>2021</t>
    </r>
    <r>
      <rPr>
        <sz val="9"/>
        <rFont val="方正仿宋_GBK"/>
        <charset val="134"/>
      </rPr>
      <t>年度脱贫户到户帮扶</t>
    </r>
  </si>
  <si>
    <r>
      <rPr>
        <sz val="9"/>
        <rFont val="方正仿宋_GBK"/>
        <charset val="134"/>
      </rPr>
      <t>荣昌区</t>
    </r>
    <r>
      <rPr>
        <sz val="9"/>
        <rFont val="Times New Roman"/>
        <charset val="0"/>
      </rPr>
      <t>_</t>
    </r>
    <r>
      <rPr>
        <sz val="9"/>
        <rFont val="方正仿宋_GBK"/>
        <charset val="134"/>
      </rPr>
      <t>产业项目</t>
    </r>
    <r>
      <rPr>
        <sz val="9"/>
        <rFont val="Times New Roman"/>
        <charset val="0"/>
      </rPr>
      <t>_</t>
    </r>
    <r>
      <rPr>
        <sz val="9"/>
        <rFont val="方正仿宋_GBK"/>
        <charset val="134"/>
      </rPr>
      <t>荣昌区峰高街道</t>
    </r>
    <r>
      <rPr>
        <sz val="9"/>
        <rFont val="Times New Roman"/>
        <charset val="0"/>
      </rPr>
      <t>2021</t>
    </r>
    <r>
      <rPr>
        <sz val="9"/>
        <rFont val="方正仿宋_GBK"/>
        <charset val="134"/>
      </rPr>
      <t>年度脱贫户到户帮扶</t>
    </r>
  </si>
  <si>
    <r>
      <rPr>
        <sz val="9"/>
        <rFont val="方正仿宋_GBK"/>
        <charset val="134"/>
      </rPr>
      <t>对符合条件的脱贫户预计</t>
    </r>
    <r>
      <rPr>
        <sz val="9"/>
        <rFont val="Times New Roman"/>
        <charset val="0"/>
      </rPr>
      <t>152</t>
    </r>
    <r>
      <rPr>
        <sz val="9"/>
        <rFont val="方正仿宋_GBK"/>
        <charset val="134"/>
      </rPr>
      <t>户进行帮扶。</t>
    </r>
  </si>
  <si>
    <r>
      <rPr>
        <sz val="9"/>
        <rFont val="方正仿宋_GBK"/>
        <charset val="134"/>
      </rPr>
      <t>荣昌区峰高街道</t>
    </r>
  </si>
  <si>
    <r>
      <rPr>
        <sz val="9"/>
        <rFont val="方正仿宋_GBK"/>
        <charset val="134"/>
      </rPr>
      <t>通过脱贫户选择适合自身发展的产业进行增收。实现持续增收巩固脱贫。</t>
    </r>
  </si>
  <si>
    <r>
      <rPr>
        <sz val="9"/>
        <rFont val="方正仿宋_GBK"/>
        <charset val="134"/>
      </rPr>
      <t>通过脱贫户选择适合自身发展的产业进行增收，实现持续增收巩固脱贫。</t>
    </r>
  </si>
  <si>
    <r>
      <rPr>
        <sz val="9"/>
        <rFont val="方正仿宋_GBK"/>
        <charset val="134"/>
      </rPr>
      <t>帮助</t>
    </r>
    <r>
      <rPr>
        <sz val="9"/>
        <rFont val="Times New Roman"/>
        <charset val="0"/>
      </rPr>
      <t>152</t>
    </r>
    <r>
      <rPr>
        <sz val="9"/>
        <rFont val="方正仿宋_GBK"/>
        <charset val="134"/>
      </rPr>
      <t>户脱贫户发展产业，到户帮扶资金</t>
    </r>
    <r>
      <rPr>
        <sz val="9"/>
        <rFont val="Times New Roman"/>
        <charset val="0"/>
      </rPr>
      <t>≤3000</t>
    </r>
    <r>
      <rPr>
        <sz val="9"/>
        <rFont val="方正仿宋_GBK"/>
        <charset val="134"/>
      </rPr>
      <t>元</t>
    </r>
    <r>
      <rPr>
        <sz val="9"/>
        <rFont val="Times New Roman"/>
        <charset val="0"/>
      </rPr>
      <t>/</t>
    </r>
    <r>
      <rPr>
        <sz val="9"/>
        <rFont val="方正仿宋_GBK"/>
        <charset val="134"/>
      </rPr>
      <t>户</t>
    </r>
  </si>
  <si>
    <r>
      <rPr>
        <sz val="9"/>
        <rFont val="方正仿宋_GBK"/>
        <charset val="134"/>
      </rPr>
      <t>脱贫户发展产业合格率</t>
    </r>
    <r>
      <rPr>
        <sz val="9"/>
        <rFont val="Times New Roman"/>
        <charset val="0"/>
      </rPr>
      <t>100%</t>
    </r>
    <r>
      <rPr>
        <sz val="9"/>
        <rFont val="方正仿宋_GBK"/>
        <charset val="134"/>
      </rPr>
      <t>，帮助</t>
    </r>
    <r>
      <rPr>
        <sz val="9"/>
        <rFont val="Times New Roman"/>
        <charset val="0"/>
      </rPr>
      <t>152</t>
    </r>
    <r>
      <rPr>
        <sz val="9"/>
        <rFont val="方正仿宋_GBK"/>
        <charset val="134"/>
      </rPr>
      <t>户脱贫户发展产业。</t>
    </r>
  </si>
  <si>
    <r>
      <rPr>
        <sz val="9"/>
        <rFont val="方正仿宋_GBK"/>
        <charset val="134"/>
      </rPr>
      <t>脱贫户巩固脱贫成效。受益脱贫人口</t>
    </r>
    <r>
      <rPr>
        <sz val="9"/>
        <rFont val="Times New Roman"/>
        <charset val="0"/>
      </rPr>
      <t>152</t>
    </r>
    <r>
      <rPr>
        <sz val="9"/>
        <rFont val="方正仿宋_GBK"/>
        <charset val="134"/>
      </rPr>
      <t>户</t>
    </r>
  </si>
  <si>
    <r>
      <rPr>
        <sz val="9"/>
        <rFont val="方正仿宋_GBK"/>
        <charset val="134"/>
      </rPr>
      <t>荣昌区峰高街道办事处</t>
    </r>
  </si>
  <si>
    <t>152</t>
  </si>
  <si>
    <r>
      <rPr>
        <sz val="9"/>
        <rFont val="方正仿宋_GBK"/>
        <charset val="134"/>
      </rPr>
      <t>荣昌区观胜镇</t>
    </r>
    <r>
      <rPr>
        <sz val="9"/>
        <rFont val="Times New Roman"/>
        <charset val="0"/>
      </rPr>
      <t>2021</t>
    </r>
    <r>
      <rPr>
        <sz val="9"/>
        <rFont val="方正仿宋_GBK"/>
        <charset val="134"/>
      </rPr>
      <t>年度脱贫户到户帮扶</t>
    </r>
  </si>
  <si>
    <r>
      <rPr>
        <sz val="9"/>
        <rFont val="方正仿宋_GBK"/>
        <charset val="134"/>
      </rPr>
      <t>荣昌区</t>
    </r>
    <r>
      <rPr>
        <sz val="9"/>
        <rFont val="Times New Roman"/>
        <charset val="0"/>
      </rPr>
      <t>_</t>
    </r>
    <r>
      <rPr>
        <sz val="9"/>
        <rFont val="方正仿宋_GBK"/>
        <charset val="134"/>
      </rPr>
      <t>产业项目</t>
    </r>
    <r>
      <rPr>
        <sz val="9"/>
        <rFont val="Times New Roman"/>
        <charset val="0"/>
      </rPr>
      <t>_</t>
    </r>
    <r>
      <rPr>
        <sz val="9"/>
        <rFont val="方正仿宋_GBK"/>
        <charset val="134"/>
      </rPr>
      <t>荣昌区观胜镇</t>
    </r>
    <r>
      <rPr>
        <sz val="9"/>
        <rFont val="Times New Roman"/>
        <charset val="0"/>
      </rPr>
      <t>2021</t>
    </r>
    <r>
      <rPr>
        <sz val="9"/>
        <rFont val="方正仿宋_GBK"/>
        <charset val="134"/>
      </rPr>
      <t>年度脱贫户到户帮扶</t>
    </r>
  </si>
  <si>
    <r>
      <rPr>
        <sz val="9"/>
        <rFont val="方正仿宋_GBK"/>
        <charset val="134"/>
      </rPr>
      <t>对符合条件的脱贫户预计</t>
    </r>
    <r>
      <rPr>
        <sz val="9"/>
        <rFont val="Times New Roman"/>
        <charset val="0"/>
      </rPr>
      <t>330</t>
    </r>
    <r>
      <rPr>
        <sz val="9"/>
        <rFont val="方正仿宋_GBK"/>
        <charset val="134"/>
      </rPr>
      <t>户进行帮扶。</t>
    </r>
  </si>
  <si>
    <r>
      <rPr>
        <sz val="9"/>
        <rFont val="方正仿宋_GBK"/>
        <charset val="134"/>
      </rPr>
      <t>荣昌区观胜镇</t>
    </r>
  </si>
  <si>
    <r>
      <rPr>
        <sz val="9"/>
        <rFont val="方正仿宋_GBK"/>
        <charset val="134"/>
      </rPr>
      <t>帮助</t>
    </r>
    <r>
      <rPr>
        <sz val="9"/>
        <rFont val="Times New Roman"/>
        <charset val="0"/>
      </rPr>
      <t>330</t>
    </r>
    <r>
      <rPr>
        <sz val="9"/>
        <rFont val="方正仿宋_GBK"/>
        <charset val="134"/>
      </rPr>
      <t>户脱贫户发展产业，到户帮扶资金</t>
    </r>
    <r>
      <rPr>
        <sz val="9"/>
        <rFont val="Times New Roman"/>
        <charset val="0"/>
      </rPr>
      <t>≤3000</t>
    </r>
    <r>
      <rPr>
        <sz val="9"/>
        <rFont val="方正仿宋_GBK"/>
        <charset val="134"/>
      </rPr>
      <t>元</t>
    </r>
    <r>
      <rPr>
        <sz val="9"/>
        <rFont val="Times New Roman"/>
        <charset val="0"/>
      </rPr>
      <t>/</t>
    </r>
    <r>
      <rPr>
        <sz val="9"/>
        <rFont val="方正仿宋_GBK"/>
        <charset val="134"/>
      </rPr>
      <t>户</t>
    </r>
  </si>
  <si>
    <r>
      <rPr>
        <sz val="9"/>
        <rFont val="方正仿宋_GBK"/>
        <charset val="134"/>
      </rPr>
      <t>脱贫户发展产业合格率</t>
    </r>
    <r>
      <rPr>
        <sz val="9"/>
        <rFont val="Times New Roman"/>
        <charset val="0"/>
      </rPr>
      <t>100%</t>
    </r>
    <r>
      <rPr>
        <sz val="9"/>
        <rFont val="方正仿宋_GBK"/>
        <charset val="134"/>
      </rPr>
      <t>，帮助</t>
    </r>
    <r>
      <rPr>
        <sz val="9"/>
        <rFont val="Times New Roman"/>
        <charset val="0"/>
      </rPr>
      <t>330</t>
    </r>
    <r>
      <rPr>
        <sz val="9"/>
        <rFont val="方正仿宋_GBK"/>
        <charset val="134"/>
      </rPr>
      <t>户脱贫户发展产业。</t>
    </r>
  </si>
  <si>
    <r>
      <rPr>
        <sz val="9"/>
        <rFont val="方正仿宋_GBK"/>
        <charset val="134"/>
      </rPr>
      <t>脱贫户巩固脱贫成效。受益脱贫人口</t>
    </r>
    <r>
      <rPr>
        <sz val="9"/>
        <rFont val="Times New Roman"/>
        <charset val="0"/>
      </rPr>
      <t>330</t>
    </r>
    <r>
      <rPr>
        <sz val="9"/>
        <rFont val="方正仿宋_GBK"/>
        <charset val="134"/>
      </rPr>
      <t>户</t>
    </r>
  </si>
  <si>
    <r>
      <rPr>
        <sz val="9"/>
        <rFont val="方正仿宋_GBK"/>
        <charset val="134"/>
      </rPr>
      <t>荣昌区观胜镇人民政府</t>
    </r>
  </si>
  <si>
    <t>330</t>
  </si>
  <si>
    <r>
      <rPr>
        <sz val="9"/>
        <rFont val="方正仿宋_GBK"/>
        <charset val="134"/>
      </rPr>
      <t>荣昌区</t>
    </r>
    <r>
      <rPr>
        <sz val="9"/>
        <rFont val="Times New Roman"/>
        <charset val="0"/>
      </rPr>
      <t>2021</t>
    </r>
    <r>
      <rPr>
        <sz val="9"/>
        <rFont val="方正仿宋_GBK"/>
        <charset val="134"/>
      </rPr>
      <t>年度龙集镇唐家房子建设工程</t>
    </r>
  </si>
  <si>
    <r>
      <rPr>
        <sz val="9"/>
        <rFont val="方正仿宋_GBK"/>
        <charset val="134"/>
      </rPr>
      <t>荣昌区</t>
    </r>
    <r>
      <rPr>
        <sz val="9"/>
        <rFont val="Times New Roman"/>
        <charset val="0"/>
      </rPr>
      <t>_</t>
    </r>
    <r>
      <rPr>
        <sz val="9"/>
        <rFont val="方正仿宋_GBK"/>
        <charset val="134"/>
      </rPr>
      <t>村基础设施</t>
    </r>
    <r>
      <rPr>
        <sz val="9"/>
        <rFont val="Times New Roman"/>
        <charset val="0"/>
      </rPr>
      <t>_</t>
    </r>
    <r>
      <rPr>
        <sz val="9"/>
        <rFont val="方正仿宋_GBK"/>
        <charset val="134"/>
      </rPr>
      <t>荣昌区</t>
    </r>
    <r>
      <rPr>
        <sz val="9"/>
        <rFont val="Times New Roman"/>
        <charset val="0"/>
      </rPr>
      <t>2021</t>
    </r>
    <r>
      <rPr>
        <sz val="9"/>
        <rFont val="方正仿宋_GBK"/>
        <charset val="134"/>
      </rPr>
      <t>年度龙集镇唐家房子建设工程</t>
    </r>
  </si>
  <si>
    <r>
      <rPr>
        <sz val="9"/>
        <rFont val="方正仿宋_GBK"/>
        <charset val="134"/>
      </rPr>
      <t>村基础设施</t>
    </r>
  </si>
  <si>
    <r>
      <rPr>
        <sz val="9"/>
        <rFont val="方正仿宋_GBK"/>
        <charset val="134"/>
      </rPr>
      <t>通村组、硬化路及护栏</t>
    </r>
  </si>
  <si>
    <r>
      <rPr>
        <sz val="9"/>
        <rFont val="方正仿宋_GBK"/>
        <charset val="134"/>
      </rPr>
      <t>龙集镇六合村新建</t>
    </r>
    <r>
      <rPr>
        <sz val="9"/>
        <rFont val="Times New Roman"/>
        <charset val="0"/>
      </rPr>
      <t>0.6</t>
    </r>
    <r>
      <rPr>
        <sz val="9"/>
        <rFont val="方正仿宋_GBK"/>
        <charset val="134"/>
      </rPr>
      <t>公里，路基宽</t>
    </r>
    <r>
      <rPr>
        <sz val="9"/>
        <rFont val="Times New Roman"/>
        <charset val="0"/>
      </rPr>
      <t>4.5</t>
    </r>
    <r>
      <rPr>
        <sz val="9"/>
        <rFont val="方正仿宋_GBK"/>
        <charset val="134"/>
      </rPr>
      <t>米、路面宽</t>
    </r>
    <r>
      <rPr>
        <sz val="9"/>
        <rFont val="Times New Roman"/>
        <charset val="0"/>
      </rPr>
      <t>4.5</t>
    </r>
    <r>
      <rPr>
        <sz val="9"/>
        <rFont val="方正仿宋_GBK"/>
        <charset val="134"/>
      </rPr>
      <t>米水泥混凝土路。</t>
    </r>
  </si>
  <si>
    <r>
      <rPr>
        <sz val="9"/>
        <rFont val="方正仿宋_GBK"/>
        <charset val="134"/>
      </rPr>
      <t>荣昌区龙集镇六合村</t>
    </r>
  </si>
  <si>
    <r>
      <rPr>
        <sz val="9"/>
        <rFont val="方正仿宋_GBK"/>
        <charset val="134"/>
      </rPr>
      <t>项目里程</t>
    </r>
    <r>
      <rPr>
        <sz val="9"/>
        <rFont val="Times New Roman"/>
        <charset val="0"/>
      </rPr>
      <t>0.6</t>
    </r>
    <r>
      <rPr>
        <sz val="9"/>
        <rFont val="方正仿宋_GBK"/>
        <charset val="134"/>
      </rPr>
      <t>公里可解决龙集镇六合村</t>
    </r>
    <r>
      <rPr>
        <sz val="9"/>
        <rFont val="Times New Roman"/>
        <charset val="0"/>
      </rPr>
      <t>4</t>
    </r>
    <r>
      <rPr>
        <sz val="9"/>
        <rFont val="方正仿宋_GBK"/>
        <charset val="134"/>
      </rPr>
      <t>组</t>
    </r>
    <r>
      <rPr>
        <sz val="9"/>
        <rFont val="Times New Roman"/>
        <charset val="0"/>
      </rPr>
      <t>100</t>
    </r>
    <r>
      <rPr>
        <sz val="9"/>
        <rFont val="方正仿宋_GBK"/>
        <charset val="134"/>
      </rPr>
      <t>人（其中建档立卡脱贫户</t>
    </r>
    <r>
      <rPr>
        <sz val="9"/>
        <rFont val="Times New Roman"/>
        <charset val="0"/>
      </rPr>
      <t>7</t>
    </r>
    <r>
      <rPr>
        <sz val="9"/>
        <rFont val="方正仿宋_GBK"/>
        <charset val="134"/>
      </rPr>
      <t>人）出行问题。</t>
    </r>
  </si>
  <si>
    <r>
      <rPr>
        <sz val="9"/>
        <rFont val="方正仿宋_GBK"/>
        <charset val="134"/>
      </rPr>
      <t>群众全程监督施工，通过改善交通条件，方便</t>
    </r>
    <r>
      <rPr>
        <sz val="9"/>
        <rFont val="Times New Roman"/>
        <charset val="0"/>
      </rPr>
      <t>100</t>
    </r>
    <r>
      <rPr>
        <sz val="9"/>
        <rFont val="方正仿宋_GBK"/>
        <charset val="134"/>
      </rPr>
      <t>人（其中建档立卡脱贫户</t>
    </r>
    <r>
      <rPr>
        <sz val="9"/>
        <rFont val="Times New Roman"/>
        <charset val="0"/>
      </rPr>
      <t>7</t>
    </r>
    <r>
      <rPr>
        <sz val="9"/>
        <rFont val="方正仿宋_GBK"/>
        <charset val="134"/>
      </rPr>
      <t>人）生活出行并降低农产品运输成本。</t>
    </r>
  </si>
  <si>
    <r>
      <rPr>
        <sz val="9"/>
        <rFont val="方正仿宋_GBK"/>
        <charset val="134"/>
      </rPr>
      <t>村改建公路</t>
    </r>
    <r>
      <rPr>
        <sz val="9"/>
        <rFont val="Times New Roman"/>
        <charset val="0"/>
      </rPr>
      <t>0.6</t>
    </r>
    <r>
      <rPr>
        <sz val="9"/>
        <rFont val="方正仿宋_GBK"/>
        <charset val="134"/>
      </rPr>
      <t>公里。</t>
    </r>
  </si>
  <si>
    <r>
      <rPr>
        <sz val="9"/>
        <rFont val="方正仿宋_GBK"/>
        <charset val="134"/>
      </rPr>
      <t>验收合格率</t>
    </r>
    <r>
      <rPr>
        <sz val="9"/>
        <rFont val="Times New Roman"/>
        <charset val="0"/>
      </rPr>
      <t>100%</t>
    </r>
  </si>
  <si>
    <r>
      <rPr>
        <sz val="9"/>
        <rFont val="方正仿宋_GBK"/>
        <charset val="134"/>
      </rPr>
      <t>项目完工及时率</t>
    </r>
    <r>
      <rPr>
        <sz val="9"/>
        <rFont val="Times New Roman"/>
        <charset val="0"/>
      </rPr>
      <t>≥100%</t>
    </r>
  </si>
  <si>
    <r>
      <rPr>
        <sz val="9"/>
        <rFont val="方正仿宋_GBK"/>
        <charset val="134"/>
      </rPr>
      <t>道路补助标准</t>
    </r>
    <r>
      <rPr>
        <sz val="9"/>
        <rFont val="Times New Roman"/>
        <charset val="0"/>
      </rPr>
      <t>≥</t>
    </r>
    <r>
      <rPr>
        <sz val="9"/>
        <rFont val="方正仿宋_GBK"/>
        <charset val="134"/>
      </rPr>
      <t>市级</t>
    </r>
    <r>
      <rPr>
        <sz val="9"/>
        <rFont val="Times New Roman"/>
        <charset val="0"/>
      </rPr>
      <t>40</t>
    </r>
    <r>
      <rPr>
        <sz val="9"/>
        <rFont val="方正仿宋_GBK"/>
        <charset val="134"/>
      </rPr>
      <t>万元</t>
    </r>
    <r>
      <rPr>
        <sz val="9"/>
        <rFont val="Times New Roman"/>
        <charset val="0"/>
      </rPr>
      <t>/</t>
    </r>
    <r>
      <rPr>
        <sz val="9"/>
        <rFont val="方正仿宋_GBK"/>
        <charset val="134"/>
      </rPr>
      <t>公里，区级</t>
    </r>
    <r>
      <rPr>
        <sz val="9"/>
        <rFont val="Times New Roman"/>
        <charset val="0"/>
      </rPr>
      <t>15</t>
    </r>
    <r>
      <rPr>
        <sz val="9"/>
        <rFont val="方正仿宋_GBK"/>
        <charset val="134"/>
      </rPr>
      <t>万元</t>
    </r>
    <r>
      <rPr>
        <sz val="9"/>
        <rFont val="Times New Roman"/>
        <charset val="0"/>
      </rPr>
      <t>/</t>
    </r>
    <r>
      <rPr>
        <sz val="9"/>
        <rFont val="方正仿宋_GBK"/>
        <charset val="134"/>
      </rPr>
      <t>公里</t>
    </r>
  </si>
  <si>
    <r>
      <rPr>
        <sz val="9"/>
        <rFont val="方正仿宋_GBK"/>
        <charset val="134"/>
      </rPr>
      <t>建档立卡脱贫户人均纯收入增长幅度</t>
    </r>
    <r>
      <rPr>
        <sz val="9"/>
        <rFont val="Times New Roman"/>
        <charset val="0"/>
      </rPr>
      <t>≥8%</t>
    </r>
  </si>
  <si>
    <r>
      <rPr>
        <sz val="9"/>
        <rFont val="方正仿宋_GBK"/>
        <charset val="134"/>
      </rPr>
      <t>受益建档立卡脱贫人数</t>
    </r>
    <r>
      <rPr>
        <sz val="9"/>
        <rFont val="Times New Roman"/>
        <charset val="0"/>
      </rPr>
      <t>≥</t>
    </r>
    <r>
      <rPr>
        <sz val="9"/>
        <rFont val="方正仿宋_GBK"/>
        <charset val="134"/>
      </rPr>
      <t>受益脱贫人口</t>
    </r>
    <r>
      <rPr>
        <sz val="9"/>
        <rFont val="Times New Roman"/>
        <charset val="0"/>
      </rPr>
      <t>7</t>
    </r>
    <r>
      <rPr>
        <sz val="9"/>
        <rFont val="方正仿宋_GBK"/>
        <charset val="134"/>
      </rPr>
      <t>人。</t>
    </r>
  </si>
  <si>
    <r>
      <rPr>
        <sz val="9"/>
        <rFont val="方正仿宋_GBK"/>
        <charset val="134"/>
      </rPr>
      <t>改造后道路使用年限</t>
    </r>
    <r>
      <rPr>
        <sz val="9"/>
        <rFont val="Times New Roman"/>
        <charset val="0"/>
      </rPr>
      <t>≥6</t>
    </r>
    <r>
      <rPr>
        <sz val="9"/>
        <rFont val="方正仿宋_GBK"/>
        <charset val="134"/>
      </rPr>
      <t>年。</t>
    </r>
  </si>
  <si>
    <r>
      <rPr>
        <sz val="9"/>
        <rFont val="方正仿宋_GBK"/>
        <charset val="134"/>
      </rPr>
      <t>区交通局</t>
    </r>
  </si>
  <si>
    <r>
      <rPr>
        <sz val="9"/>
        <rFont val="方正仿宋_GBK"/>
        <charset val="134"/>
      </rPr>
      <t>荣昌区龙集镇人民政府</t>
    </r>
  </si>
  <si>
    <r>
      <rPr>
        <sz val="9"/>
        <rFont val="方正仿宋_GBK"/>
        <charset val="134"/>
      </rPr>
      <t>艾维友</t>
    </r>
  </si>
  <si>
    <t>15102312890</t>
  </si>
  <si>
    <r>
      <rPr>
        <sz val="9"/>
        <rFont val="方正仿宋_GBK"/>
        <charset val="134"/>
      </rPr>
      <t>荣昌区清升镇</t>
    </r>
    <r>
      <rPr>
        <sz val="9"/>
        <rFont val="Times New Roman"/>
        <charset val="0"/>
      </rPr>
      <t>2021</t>
    </r>
    <r>
      <rPr>
        <sz val="9"/>
        <rFont val="方正仿宋_GBK"/>
        <charset val="134"/>
      </rPr>
      <t>年度脱贫户到户帮扶</t>
    </r>
  </si>
  <si>
    <r>
      <rPr>
        <sz val="9"/>
        <rFont val="方正仿宋_GBK"/>
        <charset val="134"/>
      </rPr>
      <t>荣昌区</t>
    </r>
    <r>
      <rPr>
        <sz val="9"/>
        <rFont val="Times New Roman"/>
        <charset val="0"/>
      </rPr>
      <t>_</t>
    </r>
    <r>
      <rPr>
        <sz val="9"/>
        <rFont val="方正仿宋_GBK"/>
        <charset val="134"/>
      </rPr>
      <t>产业项目</t>
    </r>
    <r>
      <rPr>
        <sz val="9"/>
        <rFont val="Times New Roman"/>
        <charset val="0"/>
      </rPr>
      <t>_</t>
    </r>
    <r>
      <rPr>
        <sz val="9"/>
        <rFont val="方正仿宋_GBK"/>
        <charset val="134"/>
      </rPr>
      <t>荣昌区清升镇</t>
    </r>
    <r>
      <rPr>
        <sz val="9"/>
        <rFont val="Times New Roman"/>
        <charset val="0"/>
      </rPr>
      <t>2021</t>
    </r>
    <r>
      <rPr>
        <sz val="9"/>
        <rFont val="方正仿宋_GBK"/>
        <charset val="134"/>
      </rPr>
      <t>年度脱贫户到户帮扶</t>
    </r>
  </si>
  <si>
    <r>
      <rPr>
        <sz val="9"/>
        <rFont val="方正仿宋_GBK"/>
        <charset val="134"/>
      </rPr>
      <t>资助</t>
    </r>
    <r>
      <rPr>
        <sz val="9"/>
        <rFont val="Times New Roman"/>
        <charset val="0"/>
      </rPr>
      <t>88</t>
    </r>
    <r>
      <rPr>
        <sz val="9"/>
        <rFont val="方正仿宋_GBK"/>
        <charset val="134"/>
      </rPr>
      <t>户建档立卡脱贫户发展产业，标准为每</t>
    </r>
    <r>
      <rPr>
        <sz val="9"/>
        <rFont val="Times New Roman"/>
        <charset val="0"/>
      </rPr>
      <t>≤3000</t>
    </r>
    <r>
      <rPr>
        <sz val="9"/>
        <rFont val="方正仿宋_GBK"/>
        <charset val="134"/>
      </rPr>
      <t>元</t>
    </r>
    <r>
      <rPr>
        <sz val="9"/>
        <rFont val="Times New Roman"/>
        <charset val="0"/>
      </rPr>
      <t xml:space="preserve"> /</t>
    </r>
    <r>
      <rPr>
        <sz val="9"/>
        <rFont val="方正仿宋_GBK"/>
        <charset val="134"/>
      </rPr>
      <t>户。</t>
    </r>
  </si>
  <si>
    <r>
      <rPr>
        <sz val="9"/>
        <rFont val="方正仿宋_GBK"/>
        <charset val="134"/>
      </rPr>
      <t>荣昌区清升镇</t>
    </r>
  </si>
  <si>
    <r>
      <rPr>
        <sz val="9"/>
        <rFont val="方正仿宋_GBK"/>
        <charset val="134"/>
      </rPr>
      <t>帮助</t>
    </r>
    <r>
      <rPr>
        <sz val="9"/>
        <rFont val="Times New Roman"/>
        <charset val="0"/>
      </rPr>
      <t>88</t>
    </r>
    <r>
      <rPr>
        <sz val="9"/>
        <rFont val="方正仿宋_GBK"/>
        <charset val="134"/>
      </rPr>
      <t>户脱贫户发展产业，到户帮扶资金</t>
    </r>
    <r>
      <rPr>
        <sz val="9"/>
        <rFont val="Times New Roman"/>
        <charset val="0"/>
      </rPr>
      <t>≤3000</t>
    </r>
    <r>
      <rPr>
        <sz val="9"/>
        <rFont val="方正仿宋_GBK"/>
        <charset val="134"/>
      </rPr>
      <t>元</t>
    </r>
    <r>
      <rPr>
        <sz val="9"/>
        <rFont val="Times New Roman"/>
        <charset val="0"/>
      </rPr>
      <t>/</t>
    </r>
    <r>
      <rPr>
        <sz val="9"/>
        <rFont val="方正仿宋_GBK"/>
        <charset val="134"/>
      </rPr>
      <t>户</t>
    </r>
  </si>
  <si>
    <r>
      <rPr>
        <sz val="9"/>
        <rFont val="方正仿宋_GBK"/>
        <charset val="134"/>
      </rPr>
      <t>脱贫户发展产业合格率</t>
    </r>
    <r>
      <rPr>
        <sz val="9"/>
        <rFont val="Times New Roman"/>
        <charset val="0"/>
      </rPr>
      <t>100%</t>
    </r>
    <r>
      <rPr>
        <sz val="9"/>
        <rFont val="方正仿宋_GBK"/>
        <charset val="134"/>
      </rPr>
      <t>，帮助</t>
    </r>
    <r>
      <rPr>
        <sz val="9"/>
        <rFont val="Times New Roman"/>
        <charset val="0"/>
      </rPr>
      <t>88</t>
    </r>
    <r>
      <rPr>
        <sz val="9"/>
        <rFont val="方正仿宋_GBK"/>
        <charset val="134"/>
      </rPr>
      <t>户脱贫户发展产业。</t>
    </r>
  </si>
  <si>
    <r>
      <rPr>
        <sz val="9"/>
        <rFont val="方正仿宋_GBK"/>
        <charset val="134"/>
      </rPr>
      <t>脱贫户巩固脱贫成效。受益脱贫人口</t>
    </r>
    <r>
      <rPr>
        <sz val="9"/>
        <rFont val="Times New Roman"/>
        <charset val="0"/>
      </rPr>
      <t>88</t>
    </r>
    <r>
      <rPr>
        <sz val="9"/>
        <rFont val="方正仿宋_GBK"/>
        <charset val="134"/>
      </rPr>
      <t>户</t>
    </r>
  </si>
  <si>
    <r>
      <rPr>
        <sz val="9"/>
        <rFont val="方正仿宋_GBK"/>
        <charset val="134"/>
      </rPr>
      <t>荣昌区清升镇人民政府</t>
    </r>
  </si>
  <si>
    <t>88</t>
  </si>
  <si>
    <r>
      <rPr>
        <sz val="9"/>
        <rFont val="方正仿宋_GBK"/>
        <charset val="134"/>
      </rPr>
      <t>荣昌区铜鼓镇</t>
    </r>
    <r>
      <rPr>
        <sz val="9"/>
        <rFont val="Times New Roman"/>
        <charset val="0"/>
      </rPr>
      <t>2021</t>
    </r>
    <r>
      <rPr>
        <sz val="9"/>
        <rFont val="方正仿宋_GBK"/>
        <charset val="134"/>
      </rPr>
      <t>年度脱贫户到户帮扶</t>
    </r>
  </si>
  <si>
    <r>
      <rPr>
        <sz val="9"/>
        <rFont val="方正仿宋_GBK"/>
        <charset val="134"/>
      </rPr>
      <t>荣昌区</t>
    </r>
    <r>
      <rPr>
        <sz val="9"/>
        <rFont val="Times New Roman"/>
        <charset val="0"/>
      </rPr>
      <t>_</t>
    </r>
    <r>
      <rPr>
        <sz val="9"/>
        <rFont val="方正仿宋_GBK"/>
        <charset val="134"/>
      </rPr>
      <t>产业项目</t>
    </r>
    <r>
      <rPr>
        <sz val="9"/>
        <rFont val="Times New Roman"/>
        <charset val="0"/>
      </rPr>
      <t>_</t>
    </r>
    <r>
      <rPr>
        <sz val="9"/>
        <rFont val="方正仿宋_GBK"/>
        <charset val="134"/>
      </rPr>
      <t>荣昌区铜鼓镇</t>
    </r>
    <r>
      <rPr>
        <sz val="9"/>
        <rFont val="Times New Roman"/>
        <charset val="0"/>
      </rPr>
      <t>2021</t>
    </r>
    <r>
      <rPr>
        <sz val="9"/>
        <rFont val="方正仿宋_GBK"/>
        <charset val="134"/>
      </rPr>
      <t>年度脱贫户到户帮扶</t>
    </r>
  </si>
  <si>
    <r>
      <rPr>
        <sz val="9"/>
        <rFont val="方正仿宋_GBK"/>
        <charset val="134"/>
      </rPr>
      <t>对符合条件的建档立卡脱贫户预计</t>
    </r>
    <r>
      <rPr>
        <sz val="9"/>
        <rFont val="Times New Roman"/>
        <charset val="0"/>
      </rPr>
      <t>229</t>
    </r>
    <r>
      <rPr>
        <sz val="9"/>
        <rFont val="方正仿宋_GBK"/>
        <charset val="134"/>
      </rPr>
      <t>户进行帮扶</t>
    </r>
  </si>
  <si>
    <r>
      <rPr>
        <sz val="9"/>
        <rFont val="方正仿宋_GBK"/>
        <charset val="134"/>
      </rPr>
      <t>荣昌区铜鼓镇</t>
    </r>
  </si>
  <si>
    <r>
      <rPr>
        <sz val="9"/>
        <rFont val="方正仿宋_GBK"/>
        <charset val="134"/>
      </rPr>
      <t>帮助</t>
    </r>
    <r>
      <rPr>
        <sz val="9"/>
        <rFont val="Times New Roman"/>
        <charset val="0"/>
      </rPr>
      <t>229</t>
    </r>
    <r>
      <rPr>
        <sz val="9"/>
        <rFont val="方正仿宋_GBK"/>
        <charset val="134"/>
      </rPr>
      <t>户建档立卡脱贫户发展产业，到户帮扶脱贫资金</t>
    </r>
    <r>
      <rPr>
        <sz val="9"/>
        <rFont val="Times New Roman"/>
        <charset val="0"/>
      </rPr>
      <t>≤3000</t>
    </r>
    <r>
      <rPr>
        <sz val="9"/>
        <rFont val="方正仿宋_GBK"/>
        <charset val="134"/>
      </rPr>
      <t>元</t>
    </r>
    <r>
      <rPr>
        <sz val="9"/>
        <rFont val="Times New Roman"/>
        <charset val="0"/>
      </rPr>
      <t>/</t>
    </r>
    <r>
      <rPr>
        <sz val="9"/>
        <rFont val="方正仿宋_GBK"/>
        <charset val="134"/>
      </rPr>
      <t>户</t>
    </r>
  </si>
  <si>
    <r>
      <rPr>
        <sz val="9"/>
        <rFont val="方正仿宋_GBK"/>
        <charset val="134"/>
      </rPr>
      <t>建档立卡脱贫户脱贫发展产业合格率</t>
    </r>
    <r>
      <rPr>
        <sz val="9"/>
        <rFont val="Times New Roman"/>
        <charset val="0"/>
      </rPr>
      <t>100%</t>
    </r>
    <r>
      <rPr>
        <sz val="9"/>
        <rFont val="方正仿宋_GBK"/>
        <charset val="134"/>
      </rPr>
      <t>，帮助</t>
    </r>
    <r>
      <rPr>
        <sz val="9"/>
        <rFont val="Times New Roman"/>
        <charset val="0"/>
      </rPr>
      <t>229</t>
    </r>
    <r>
      <rPr>
        <sz val="9"/>
        <rFont val="方正仿宋_GBK"/>
        <charset val="134"/>
      </rPr>
      <t>户建档立卡脱贫户发展产业。</t>
    </r>
  </si>
  <si>
    <r>
      <rPr>
        <sz val="9"/>
        <rFont val="方正仿宋_GBK"/>
        <charset val="134"/>
      </rPr>
      <t>建档立卡脱贫户巩固脱贫成效。受益建档立卡脱贫人口</t>
    </r>
    <r>
      <rPr>
        <sz val="9"/>
        <rFont val="Times New Roman"/>
        <charset val="0"/>
      </rPr>
      <t>229</t>
    </r>
    <r>
      <rPr>
        <sz val="9"/>
        <rFont val="方正仿宋_GBK"/>
        <charset val="134"/>
      </rPr>
      <t>户</t>
    </r>
  </si>
  <si>
    <r>
      <rPr>
        <sz val="9"/>
        <rFont val="方正仿宋_GBK"/>
        <charset val="134"/>
      </rPr>
      <t>荣昌区铜鼓镇人民政府</t>
    </r>
  </si>
  <si>
    <r>
      <rPr>
        <sz val="9"/>
        <rFont val="方正仿宋_GBK"/>
        <charset val="134"/>
      </rPr>
      <t>刘德军</t>
    </r>
  </si>
  <si>
    <t>18983135363</t>
  </si>
  <si>
    <r>
      <rPr>
        <sz val="9"/>
        <rFont val="方正仿宋_GBK"/>
        <charset val="134"/>
      </rPr>
      <t>荣昌区</t>
    </r>
    <r>
      <rPr>
        <sz val="9"/>
        <rFont val="Times New Roman"/>
        <charset val="0"/>
      </rPr>
      <t>2021</t>
    </r>
    <r>
      <rPr>
        <sz val="9"/>
        <rFont val="方正仿宋_GBK"/>
        <charset val="134"/>
      </rPr>
      <t>年度扶贫小额信贷贴息</t>
    </r>
  </si>
  <si>
    <r>
      <rPr>
        <sz val="9"/>
        <rFont val="方正仿宋_GBK"/>
        <charset val="134"/>
      </rPr>
      <t>荣昌区</t>
    </r>
    <r>
      <rPr>
        <sz val="9"/>
        <rFont val="Times New Roman"/>
        <charset val="0"/>
      </rPr>
      <t>_</t>
    </r>
    <r>
      <rPr>
        <sz val="9"/>
        <rFont val="方正仿宋_GBK"/>
        <charset val="134"/>
      </rPr>
      <t>金融扶贫</t>
    </r>
    <r>
      <rPr>
        <sz val="9"/>
        <rFont val="Times New Roman"/>
        <charset val="0"/>
      </rPr>
      <t>_</t>
    </r>
    <r>
      <rPr>
        <sz val="9"/>
        <rFont val="方正仿宋_GBK"/>
        <charset val="134"/>
      </rPr>
      <t>荣昌区</t>
    </r>
    <r>
      <rPr>
        <sz val="9"/>
        <rFont val="Times New Roman"/>
        <charset val="0"/>
      </rPr>
      <t>2021</t>
    </r>
    <r>
      <rPr>
        <sz val="9"/>
        <rFont val="方正仿宋_GBK"/>
        <charset val="134"/>
      </rPr>
      <t>年度扶贫小额信贷贴息</t>
    </r>
  </si>
  <si>
    <r>
      <rPr>
        <sz val="9"/>
        <rFont val="方正仿宋_GBK"/>
        <charset val="134"/>
      </rPr>
      <t>金融扶贫</t>
    </r>
  </si>
  <si>
    <r>
      <rPr>
        <sz val="9"/>
        <rFont val="方正仿宋_GBK"/>
        <charset val="134"/>
      </rPr>
      <t>扶贫小额信贷贴息</t>
    </r>
  </si>
  <si>
    <r>
      <rPr>
        <sz val="9"/>
        <rFont val="方正仿宋_GBK"/>
        <charset val="134"/>
      </rPr>
      <t>着力解决脱贫户贷款难、融资难的问题，帮助脱贫户发展产业项目，脱贫致富。建档立卡脱贫户贷款期限小于</t>
    </r>
    <r>
      <rPr>
        <sz val="9"/>
        <rFont val="Times New Roman"/>
        <charset val="0"/>
      </rPr>
      <t>1</t>
    </r>
    <r>
      <rPr>
        <sz val="9"/>
        <rFont val="方正仿宋_GBK"/>
        <charset val="134"/>
      </rPr>
      <t>年的，据实全额贴息；贷款期限超过</t>
    </r>
    <r>
      <rPr>
        <sz val="9"/>
        <rFont val="Times New Roman"/>
        <charset val="0"/>
      </rPr>
      <t>1</t>
    </r>
    <r>
      <rPr>
        <sz val="9"/>
        <rFont val="方正仿宋_GBK"/>
        <charset val="134"/>
      </rPr>
      <t>年的，按年度分次贴息；贴息期最长</t>
    </r>
    <r>
      <rPr>
        <sz val="9"/>
        <rFont val="Times New Roman"/>
        <charset val="0"/>
      </rPr>
      <t>3</t>
    </r>
    <r>
      <rPr>
        <sz val="9"/>
        <rFont val="方正仿宋_GBK"/>
        <charset val="134"/>
      </rPr>
      <t>年。</t>
    </r>
  </si>
  <si>
    <r>
      <rPr>
        <sz val="9"/>
        <rFont val="方正仿宋_GBK"/>
        <charset val="134"/>
      </rPr>
      <t>通过安排扶贫小额信贷贴息，着力解决脱贫户贷款难、融资难的问题，帮助脱贫户发展产业项目，脱贫致富。</t>
    </r>
  </si>
  <si>
    <r>
      <rPr>
        <sz val="9"/>
        <rFont val="方正仿宋_GBK"/>
        <charset val="134"/>
      </rPr>
      <t>建档立卡脱贫户提供身份证和账号等资料申请小额贷款，按银行同期基准利率由银行全额贴息，提供风险补偿金，贴息名单进行公示接受群众监督。项目实施减轻脱贫人口资金压力，助推产业发展，增加脱贫户收入。</t>
    </r>
  </si>
  <si>
    <r>
      <rPr>
        <sz val="9"/>
        <rFont val="方正仿宋_GBK"/>
        <charset val="134"/>
      </rPr>
      <t>建档立卡脱贫户贷款申请满足率</t>
    </r>
    <r>
      <rPr>
        <sz val="9"/>
        <rFont val="Times New Roman"/>
        <charset val="0"/>
      </rPr>
      <t>≥98%</t>
    </r>
    <r>
      <rPr>
        <sz val="9"/>
        <rFont val="方正仿宋_GBK"/>
        <charset val="134"/>
      </rPr>
      <t>；建档立卡脱贫户获得贷款金额</t>
    </r>
    <r>
      <rPr>
        <sz val="9"/>
        <rFont val="Times New Roman"/>
        <charset val="0"/>
      </rPr>
      <t>≤5</t>
    </r>
    <r>
      <rPr>
        <sz val="9"/>
        <rFont val="方正仿宋_GBK"/>
        <charset val="134"/>
      </rPr>
      <t>万元</t>
    </r>
  </si>
  <si>
    <r>
      <rPr>
        <sz val="9"/>
        <rFont val="方正仿宋_GBK"/>
        <charset val="134"/>
      </rPr>
      <t>扶贫小额贷款还款率</t>
    </r>
    <r>
      <rPr>
        <sz val="9"/>
        <rFont val="Times New Roman"/>
        <charset val="0"/>
      </rPr>
      <t>≥98%</t>
    </r>
    <r>
      <rPr>
        <sz val="9"/>
        <rFont val="方正仿宋_GBK"/>
        <charset val="134"/>
      </rPr>
      <t>；小额信贷贴息利率</t>
    </r>
    <r>
      <rPr>
        <sz val="9"/>
        <rFont val="Times New Roman"/>
        <charset val="0"/>
      </rPr>
      <t>≤4.75%</t>
    </r>
  </si>
  <si>
    <r>
      <rPr>
        <sz val="9"/>
        <rFont val="方正仿宋_GBK"/>
        <charset val="134"/>
      </rPr>
      <t>贷款及时发放率</t>
    </r>
    <r>
      <rPr>
        <sz val="9"/>
        <rFont val="Times New Roman"/>
        <charset val="0"/>
      </rPr>
      <t>≥98%</t>
    </r>
    <r>
      <rPr>
        <sz val="9"/>
        <rFont val="方正仿宋_GBK"/>
        <charset val="134"/>
      </rPr>
      <t>；贷款期限</t>
    </r>
    <r>
      <rPr>
        <sz val="9"/>
        <rFont val="Times New Roman"/>
        <charset val="0"/>
      </rPr>
      <t>≤3</t>
    </r>
    <r>
      <rPr>
        <sz val="9"/>
        <rFont val="方正仿宋_GBK"/>
        <charset val="134"/>
      </rPr>
      <t>年</t>
    </r>
  </si>
  <si>
    <r>
      <rPr>
        <sz val="9"/>
        <rFont val="方正仿宋_GBK"/>
        <charset val="134"/>
      </rPr>
      <t>控制在预算范围内</t>
    </r>
  </si>
  <si>
    <r>
      <rPr>
        <sz val="9"/>
        <rFont val="方正仿宋_GBK"/>
        <charset val="134"/>
      </rPr>
      <t>政策知晓率</t>
    </r>
    <r>
      <rPr>
        <sz val="9"/>
        <rFont val="Times New Roman"/>
        <charset val="0"/>
      </rPr>
      <t>≥98%</t>
    </r>
    <r>
      <rPr>
        <sz val="9"/>
        <rFont val="方正仿宋_GBK"/>
        <charset val="134"/>
      </rPr>
      <t>；受益建档立卡脱贫户数</t>
    </r>
    <r>
      <rPr>
        <sz val="9"/>
        <rFont val="Times New Roman"/>
        <charset val="0"/>
      </rPr>
      <t>≥400</t>
    </r>
    <r>
      <rPr>
        <sz val="9"/>
        <rFont val="方正仿宋_GBK"/>
        <charset val="134"/>
      </rPr>
      <t>户</t>
    </r>
  </si>
  <si>
    <r>
      <rPr>
        <sz val="9"/>
        <rFont val="方正仿宋_GBK"/>
        <charset val="134"/>
      </rPr>
      <t>受益年限</t>
    </r>
    <r>
      <rPr>
        <sz val="9"/>
        <rFont val="Times New Roman"/>
        <charset val="0"/>
      </rPr>
      <t>≤3</t>
    </r>
    <r>
      <rPr>
        <sz val="9"/>
        <rFont val="方正仿宋_GBK"/>
        <charset val="134"/>
      </rPr>
      <t>年</t>
    </r>
  </si>
  <si>
    <r>
      <rPr>
        <sz val="9"/>
        <rFont val="方正仿宋_GBK"/>
        <charset val="134"/>
      </rPr>
      <t>承贷银行</t>
    </r>
  </si>
  <si>
    <r>
      <rPr>
        <sz val="9"/>
        <rFont val="方正仿宋_GBK"/>
        <charset val="134"/>
      </rPr>
      <t>荣昌区</t>
    </r>
    <r>
      <rPr>
        <sz val="9"/>
        <rFont val="Times New Roman"/>
        <charset val="0"/>
      </rPr>
      <t>2021</t>
    </r>
    <r>
      <rPr>
        <sz val="9"/>
        <rFont val="方正仿宋_GBK"/>
        <charset val="134"/>
      </rPr>
      <t>年度建档立卡脱贫人口养老保险资金</t>
    </r>
  </si>
  <si>
    <r>
      <rPr>
        <sz val="9"/>
        <rFont val="方正仿宋_GBK"/>
        <charset val="134"/>
      </rPr>
      <t>荣昌区</t>
    </r>
    <r>
      <rPr>
        <sz val="9"/>
        <rFont val="Times New Roman"/>
        <charset val="0"/>
      </rPr>
      <t>_</t>
    </r>
    <r>
      <rPr>
        <sz val="9"/>
        <rFont val="方正仿宋_GBK"/>
        <charset val="134"/>
      </rPr>
      <t>综合保障性扶贫</t>
    </r>
    <r>
      <rPr>
        <sz val="9"/>
        <rFont val="Times New Roman"/>
        <charset val="0"/>
      </rPr>
      <t>_</t>
    </r>
    <r>
      <rPr>
        <sz val="9"/>
        <rFont val="方正仿宋_GBK"/>
        <charset val="134"/>
      </rPr>
      <t>荣昌区</t>
    </r>
    <r>
      <rPr>
        <sz val="9"/>
        <rFont val="Times New Roman"/>
        <charset val="0"/>
      </rPr>
      <t>2021</t>
    </r>
    <r>
      <rPr>
        <sz val="9"/>
        <rFont val="方正仿宋_GBK"/>
        <charset val="134"/>
      </rPr>
      <t>年度建档立卡脱贫人口养老保险资金</t>
    </r>
  </si>
  <si>
    <r>
      <rPr>
        <sz val="9"/>
        <rFont val="方正仿宋_GBK"/>
        <charset val="134"/>
      </rPr>
      <t>综合保障性扶贫</t>
    </r>
  </si>
  <si>
    <r>
      <rPr>
        <sz val="9"/>
        <rFont val="方正仿宋_GBK"/>
        <charset val="134"/>
      </rPr>
      <t>参加城乡居民基本养老保险</t>
    </r>
  </si>
  <si>
    <r>
      <rPr>
        <sz val="9"/>
        <rFont val="方正仿宋_GBK"/>
        <charset val="134"/>
      </rPr>
      <t>为脱贫人口参加城乡居民养老保险。补助标准代缴</t>
    </r>
    <r>
      <rPr>
        <sz val="9"/>
        <rFont val="Times New Roman"/>
        <charset val="0"/>
      </rPr>
      <t>70</t>
    </r>
    <r>
      <rPr>
        <sz val="9"/>
        <rFont val="方正仿宋_GBK"/>
        <charset val="134"/>
      </rPr>
      <t>元／人。</t>
    </r>
  </si>
  <si>
    <r>
      <rPr>
        <sz val="9"/>
        <rFont val="方正仿宋_GBK"/>
        <charset val="134"/>
      </rPr>
      <t>充分发挥现行社会保险政策作用</t>
    </r>
    <r>
      <rPr>
        <sz val="9"/>
        <rFont val="Times New Roman"/>
        <charset val="0"/>
      </rPr>
      <t>,</t>
    </r>
    <r>
      <rPr>
        <sz val="9"/>
        <rFont val="方正仿宋_GBK"/>
        <charset val="134"/>
      </rPr>
      <t>逐步提高社会保险待遇水平，避免脱贫户因年老、疾病等原因陷入脱贫。</t>
    </r>
  </si>
  <si>
    <r>
      <rPr>
        <sz val="9"/>
        <rFont val="方正仿宋_GBK"/>
        <charset val="134"/>
      </rPr>
      <t>脱贫户根据家庭情况提供身份证号码参加养老保险，项目建设按先买后补的方式进行补助，项目进行公示接受群众监督，项目实施切实减轻困难群体参保缴费负担，充分发挥现行社会保险政策作用，逐步提高社会保险待遇水平。</t>
    </r>
  </si>
  <si>
    <r>
      <rPr>
        <sz val="9"/>
        <rFont val="方正仿宋_GBK"/>
        <charset val="134"/>
      </rPr>
      <t>区域内建档立卡脱贫人口养老保险参保率</t>
    </r>
    <r>
      <rPr>
        <sz val="9"/>
        <rFont val="Times New Roman"/>
        <charset val="0"/>
      </rPr>
      <t>≥100</t>
    </r>
    <r>
      <rPr>
        <sz val="9"/>
        <rFont val="方正仿宋_GBK"/>
        <charset val="134"/>
      </rPr>
      <t>％</t>
    </r>
  </si>
  <si>
    <t>参保率100％</t>
  </si>
  <si>
    <r>
      <rPr>
        <sz val="9"/>
        <rFont val="方正仿宋_GBK"/>
        <charset val="134"/>
      </rPr>
      <t>养老补助资金及时发放率</t>
    </r>
    <r>
      <rPr>
        <sz val="9"/>
        <rFont val="Times New Roman"/>
        <charset val="0"/>
      </rPr>
      <t>98</t>
    </r>
    <r>
      <rPr>
        <sz val="9"/>
        <rFont val="方正仿宋_GBK"/>
        <charset val="134"/>
      </rPr>
      <t>％</t>
    </r>
  </si>
  <si>
    <r>
      <rPr>
        <sz val="9"/>
        <rFont val="方正仿宋_GBK"/>
        <charset val="134"/>
      </rPr>
      <t>养老金按参保缴费最低（</t>
    </r>
    <r>
      <rPr>
        <sz val="9"/>
        <rFont val="Times New Roman"/>
        <charset val="0"/>
      </rPr>
      <t>100</t>
    </r>
    <r>
      <rPr>
        <sz val="9"/>
        <rFont val="方正仿宋_GBK"/>
        <charset val="134"/>
      </rPr>
      <t>元</t>
    </r>
    <r>
      <rPr>
        <sz val="9"/>
        <rFont val="Times New Roman"/>
        <charset val="0"/>
      </rPr>
      <t>/</t>
    </r>
    <r>
      <rPr>
        <sz val="9"/>
        <rFont val="方正仿宋_GBK"/>
        <charset val="134"/>
      </rPr>
      <t>人）补助标准</t>
    </r>
    <r>
      <rPr>
        <sz val="9"/>
        <rFont val="Times New Roman"/>
        <charset val="0"/>
      </rPr>
      <t>70</t>
    </r>
    <r>
      <rPr>
        <sz val="9"/>
        <rFont val="方正仿宋_GBK"/>
        <charset val="134"/>
      </rPr>
      <t>元／人</t>
    </r>
  </si>
  <si>
    <r>
      <rPr>
        <sz val="9"/>
        <rFont val="方正仿宋_GBK"/>
        <charset val="134"/>
      </rPr>
      <t>降低脱贫户生活成本</t>
    </r>
    <r>
      <rPr>
        <sz val="9"/>
        <rFont val="Times New Roman"/>
        <charset val="0"/>
      </rPr>
      <t>70</t>
    </r>
    <r>
      <rPr>
        <sz val="9"/>
        <rFont val="方正仿宋_GBK"/>
        <charset val="134"/>
      </rPr>
      <t>元</t>
    </r>
  </si>
  <si>
    <r>
      <rPr>
        <sz val="9"/>
        <rFont val="方正仿宋_GBK"/>
        <charset val="134"/>
      </rPr>
      <t>受益建档立卡脱贫人数</t>
    </r>
    <r>
      <rPr>
        <sz val="9"/>
        <rFont val="Times New Roman"/>
        <charset val="0"/>
      </rPr>
      <t>25</t>
    </r>
    <r>
      <rPr>
        <sz val="9"/>
        <rFont val="方正仿宋_GBK"/>
        <charset val="134"/>
      </rPr>
      <t>人</t>
    </r>
  </si>
  <si>
    <r>
      <rPr>
        <sz val="9"/>
        <rFont val="方正仿宋_GBK"/>
        <charset val="134"/>
      </rPr>
      <t>荣昌区</t>
    </r>
    <r>
      <rPr>
        <sz val="9"/>
        <rFont val="Times New Roman"/>
        <charset val="0"/>
      </rPr>
      <t>2021</t>
    </r>
    <r>
      <rPr>
        <sz val="9"/>
        <rFont val="方正仿宋_GBK"/>
        <charset val="134"/>
      </rPr>
      <t>年度建档立卡大学生教育资助项目</t>
    </r>
  </si>
  <si>
    <r>
      <rPr>
        <sz val="9"/>
        <rFont val="方正仿宋_GBK"/>
        <charset val="134"/>
      </rPr>
      <t>荣昌区</t>
    </r>
    <r>
      <rPr>
        <sz val="9"/>
        <rFont val="Times New Roman"/>
        <charset val="0"/>
      </rPr>
      <t>_</t>
    </r>
    <r>
      <rPr>
        <sz val="9"/>
        <rFont val="方正仿宋_GBK"/>
        <charset val="134"/>
      </rPr>
      <t>教育扶贫</t>
    </r>
    <r>
      <rPr>
        <sz val="9"/>
        <rFont val="Times New Roman"/>
        <charset val="0"/>
      </rPr>
      <t>_</t>
    </r>
    <r>
      <rPr>
        <sz val="9"/>
        <rFont val="方正仿宋_GBK"/>
        <charset val="134"/>
      </rPr>
      <t>荣昌区</t>
    </r>
    <r>
      <rPr>
        <sz val="9"/>
        <rFont val="Times New Roman"/>
        <charset val="0"/>
      </rPr>
      <t>2021</t>
    </r>
    <r>
      <rPr>
        <sz val="9"/>
        <rFont val="方正仿宋_GBK"/>
        <charset val="134"/>
      </rPr>
      <t>年度建档立卡大学生教育资助项目</t>
    </r>
  </si>
  <si>
    <r>
      <rPr>
        <sz val="9"/>
        <rFont val="方正仿宋_GBK"/>
        <charset val="134"/>
      </rPr>
      <t>教育扶贫</t>
    </r>
  </si>
  <si>
    <r>
      <rPr>
        <sz val="9"/>
        <rFont val="方正仿宋_GBK"/>
        <charset val="134"/>
      </rPr>
      <t>其他教育扶贫</t>
    </r>
  </si>
  <si>
    <r>
      <rPr>
        <sz val="9"/>
        <rFont val="方正仿宋_GBK"/>
        <charset val="134"/>
      </rPr>
      <t>资助所有在市内外普通高校就读的全日制学历教育重庆籍建档立卡脱贫家庭本专科大学生；资助标准：</t>
    </r>
    <r>
      <rPr>
        <sz val="9"/>
        <rFont val="Times New Roman"/>
        <charset val="0"/>
      </rPr>
      <t>2021-2022</t>
    </r>
    <r>
      <rPr>
        <sz val="9"/>
        <rFont val="方正仿宋_GBK"/>
        <charset val="134"/>
      </rPr>
      <t>学年度学费高于</t>
    </r>
    <r>
      <rPr>
        <sz val="9"/>
        <rFont val="Times New Roman"/>
        <charset val="0"/>
      </rPr>
      <t>8000</t>
    </r>
    <r>
      <rPr>
        <sz val="9"/>
        <rFont val="方正仿宋_GBK"/>
        <charset val="134"/>
      </rPr>
      <t>元的资助</t>
    </r>
    <r>
      <rPr>
        <sz val="9"/>
        <rFont val="Times New Roman"/>
        <charset val="0"/>
      </rPr>
      <t>8000</t>
    </r>
    <r>
      <rPr>
        <sz val="9"/>
        <rFont val="方正仿宋_GBK"/>
        <charset val="134"/>
      </rPr>
      <t>元，低于</t>
    </r>
    <r>
      <rPr>
        <sz val="9"/>
        <rFont val="Times New Roman"/>
        <charset val="0"/>
      </rPr>
      <t>8000</t>
    </r>
    <r>
      <rPr>
        <sz val="9"/>
        <rFont val="方正仿宋_GBK"/>
        <charset val="134"/>
      </rPr>
      <t>元的按实际标准资助，预计补助</t>
    </r>
    <r>
      <rPr>
        <sz val="9"/>
        <rFont val="Times New Roman"/>
        <charset val="0"/>
      </rPr>
      <t>300</t>
    </r>
    <r>
      <rPr>
        <sz val="9"/>
        <rFont val="方正仿宋_GBK"/>
        <charset val="134"/>
      </rPr>
      <t>人</t>
    </r>
    <r>
      <rPr>
        <sz val="9"/>
        <rFont val="Times New Roman"/>
        <charset val="0"/>
      </rPr>
      <t>.</t>
    </r>
  </si>
  <si>
    <r>
      <rPr>
        <sz val="9"/>
        <rFont val="方正仿宋_GBK"/>
        <charset val="134"/>
      </rPr>
      <t>落实建卡大学生学费资助政策，减轻脱贫家庭负担，满足家庭经济困难学生基本生活、学习需要，帮助脱贫家庭子女顺利完成学业。</t>
    </r>
  </si>
  <si>
    <r>
      <rPr>
        <sz val="9"/>
        <rFont val="方正仿宋_GBK"/>
        <charset val="134"/>
      </rPr>
      <t>重庆籍建档立卡脱贫家庭本专科大学生在</t>
    </r>
    <r>
      <rPr>
        <sz val="9"/>
        <rFont val="Times New Roman"/>
        <charset val="0"/>
      </rPr>
      <t>9</t>
    </r>
    <r>
      <rPr>
        <sz val="9"/>
        <rFont val="方正仿宋_GBK"/>
        <charset val="134"/>
      </rPr>
      <t>月入学后进行网上申请，审核通过后进行公示接受群众监督，并通过银行打卡发放到学生手中，通过教育资助，可切实减轻建档立卡脱贫户学生学费支出。</t>
    </r>
    <r>
      <rPr>
        <sz val="9"/>
        <rFont val="Times New Roman"/>
        <charset val="0"/>
      </rPr>
      <t xml:space="preserve">
</t>
    </r>
  </si>
  <si>
    <r>
      <rPr>
        <sz val="9"/>
        <rFont val="方正仿宋_GBK"/>
        <charset val="134"/>
      </rPr>
      <t>资助建档立卡脱贫户子女人数</t>
    </r>
    <r>
      <rPr>
        <sz val="9"/>
        <rFont val="Times New Roman"/>
        <charset val="0"/>
      </rPr>
      <t>≥300</t>
    </r>
    <r>
      <rPr>
        <sz val="9"/>
        <rFont val="方正仿宋_GBK"/>
        <charset val="134"/>
      </rPr>
      <t>人</t>
    </r>
  </si>
  <si>
    <r>
      <rPr>
        <sz val="9"/>
        <rFont val="方正仿宋_GBK"/>
        <charset val="134"/>
      </rPr>
      <t>资助标准达标率</t>
    </r>
    <r>
      <rPr>
        <sz val="9"/>
        <rFont val="Times New Roman"/>
        <charset val="0"/>
      </rPr>
      <t>100%</t>
    </r>
  </si>
  <si>
    <r>
      <rPr>
        <sz val="9"/>
        <rFont val="方正仿宋_GBK"/>
        <charset val="134"/>
      </rPr>
      <t>资助经费及时发放率</t>
    </r>
    <r>
      <rPr>
        <sz val="9"/>
        <rFont val="Times New Roman"/>
        <charset val="0"/>
      </rPr>
      <t xml:space="preserve"> 100%</t>
    </r>
  </si>
  <si>
    <r>
      <rPr>
        <sz val="9"/>
        <rFont val="方正仿宋_GBK"/>
        <charset val="134"/>
      </rPr>
      <t>档立卡脱贫户子女生均资助标准</t>
    </r>
    <r>
      <rPr>
        <sz val="9"/>
        <rFont val="Times New Roman"/>
        <charset val="0"/>
      </rPr>
      <t>=8000</t>
    </r>
    <r>
      <rPr>
        <sz val="9"/>
        <rFont val="方正仿宋_GBK"/>
        <charset val="134"/>
      </rPr>
      <t>元</t>
    </r>
    <r>
      <rPr>
        <sz val="9"/>
        <rFont val="Times New Roman"/>
        <charset val="0"/>
      </rPr>
      <t>/</t>
    </r>
    <r>
      <rPr>
        <sz val="9"/>
        <rFont val="方正仿宋_GBK"/>
        <charset val="134"/>
      </rPr>
      <t>学年</t>
    </r>
  </si>
  <si>
    <r>
      <rPr>
        <sz val="9"/>
        <rFont val="方正仿宋_GBK"/>
        <charset val="134"/>
      </rPr>
      <t>受益建档立卡脱贫子女人数</t>
    </r>
    <r>
      <rPr>
        <sz val="9"/>
        <rFont val="Times New Roman"/>
        <charset val="0"/>
      </rPr>
      <t>100%</t>
    </r>
  </si>
  <si>
    <r>
      <rPr>
        <sz val="9"/>
        <rFont val="方正仿宋_GBK"/>
        <charset val="134"/>
      </rPr>
      <t>区教委</t>
    </r>
  </si>
  <si>
    <t>300</t>
  </si>
  <si>
    <r>
      <rPr>
        <sz val="9"/>
        <rFont val="方正仿宋_GBK"/>
        <charset val="134"/>
      </rPr>
      <t>明望</t>
    </r>
  </si>
  <si>
    <t>15223018302</t>
  </si>
  <si>
    <r>
      <rPr>
        <sz val="9"/>
        <rFont val="方正仿宋_GBK"/>
        <charset val="134"/>
      </rPr>
      <t>荣昌区吴家镇玉峰村牡丹基地提灌站新建工程</t>
    </r>
  </si>
  <si>
    <r>
      <rPr>
        <sz val="9"/>
        <rFont val="方正仿宋_GBK"/>
        <charset val="134"/>
      </rPr>
      <t>荣昌区</t>
    </r>
    <r>
      <rPr>
        <sz val="9"/>
        <rFont val="Times New Roman"/>
        <charset val="0"/>
      </rPr>
      <t>_</t>
    </r>
    <r>
      <rPr>
        <sz val="9"/>
        <rFont val="方正仿宋_GBK"/>
        <charset val="134"/>
      </rPr>
      <t>村基础设施</t>
    </r>
    <r>
      <rPr>
        <sz val="9"/>
        <rFont val="Times New Roman"/>
        <charset val="0"/>
      </rPr>
      <t>_</t>
    </r>
    <r>
      <rPr>
        <sz val="9"/>
        <rFont val="方正仿宋_GBK"/>
        <charset val="134"/>
      </rPr>
      <t>荣昌区吴家镇玉峰村牡丹基地提灌站新建工程</t>
    </r>
  </si>
  <si>
    <r>
      <rPr>
        <sz val="9"/>
        <rFont val="方正仿宋_GBK"/>
        <charset val="134"/>
      </rPr>
      <t>新建提灌站一座，新敷设灌溉管道约</t>
    </r>
    <r>
      <rPr>
        <sz val="9"/>
        <rFont val="Times New Roman"/>
        <charset val="0"/>
      </rPr>
      <t>1.2km</t>
    </r>
    <r>
      <rPr>
        <sz val="9"/>
        <rFont val="方正仿宋_GBK"/>
        <charset val="134"/>
      </rPr>
      <t>，配套附属设施。</t>
    </r>
  </si>
  <si>
    <r>
      <rPr>
        <sz val="9"/>
        <rFont val="方正仿宋_GBK"/>
        <charset val="134"/>
      </rPr>
      <t>荣昌区吴家镇玉峰村</t>
    </r>
  </si>
  <si>
    <r>
      <rPr>
        <sz val="9"/>
        <rFont val="方正仿宋_GBK"/>
        <charset val="134"/>
      </rPr>
      <t>完成新建提灌站一座，新敷设灌溉管道</t>
    </r>
    <r>
      <rPr>
        <sz val="9"/>
        <rFont val="Times New Roman"/>
        <charset val="0"/>
      </rPr>
      <t>≥1km</t>
    </r>
    <r>
      <rPr>
        <sz val="9"/>
        <rFont val="方正仿宋_GBK"/>
        <charset val="134"/>
      </rPr>
      <t>，配套附属设施。</t>
    </r>
  </si>
  <si>
    <t>发展经果林，带动周边群众增收致富。</t>
  </si>
  <si>
    <r>
      <rPr>
        <sz val="9"/>
        <rFont val="方正仿宋_GBK"/>
        <charset val="134"/>
      </rPr>
      <t>验收合格率</t>
    </r>
    <r>
      <rPr>
        <sz val="9"/>
        <rFont val="Times New Roman"/>
        <charset val="0"/>
      </rPr>
      <t>100%</t>
    </r>
    <r>
      <rPr>
        <sz val="9"/>
        <rFont val="方正仿宋_GBK"/>
        <charset val="134"/>
      </rPr>
      <t>。</t>
    </r>
  </si>
  <si>
    <r>
      <rPr>
        <sz val="9"/>
        <rFont val="方正仿宋_GBK"/>
        <charset val="134"/>
      </rPr>
      <t>项目（工程）完成及时率</t>
    </r>
    <r>
      <rPr>
        <sz val="9"/>
        <rFont val="Times New Roman"/>
        <charset val="0"/>
      </rPr>
      <t>≥95%</t>
    </r>
  </si>
  <si>
    <r>
      <rPr>
        <sz val="9"/>
        <color rgb="FFFF0000"/>
        <rFont val="方正仿宋_GBK"/>
        <charset val="134"/>
      </rPr>
      <t>项目建设成本</t>
    </r>
    <r>
      <rPr>
        <sz val="9"/>
        <color rgb="FFFF0000"/>
        <rFont val="Times New Roman"/>
        <charset val="0"/>
      </rPr>
      <t>73.73</t>
    </r>
    <r>
      <rPr>
        <sz val="9"/>
        <color rgb="FFFF0000"/>
        <rFont val="方正仿宋_GBK"/>
        <charset val="134"/>
      </rPr>
      <t>万元</t>
    </r>
  </si>
  <si>
    <r>
      <rPr>
        <sz val="9"/>
        <rFont val="方正仿宋_GBK"/>
        <charset val="134"/>
      </rPr>
      <t>确保有</t>
    </r>
    <r>
      <rPr>
        <sz val="9"/>
        <rFont val="Times New Roman"/>
        <charset val="0"/>
      </rPr>
      <t>≥1</t>
    </r>
    <r>
      <rPr>
        <sz val="9"/>
        <rFont val="方正仿宋_GBK"/>
        <charset val="134"/>
      </rPr>
      <t>个增收产业</t>
    </r>
  </si>
  <si>
    <r>
      <rPr>
        <sz val="9"/>
        <rFont val="方正仿宋_GBK"/>
        <charset val="134"/>
      </rPr>
      <t>受益建档立卡脱贫户数≧</t>
    </r>
    <r>
      <rPr>
        <sz val="9"/>
        <rFont val="Times New Roman"/>
        <charset val="0"/>
      </rPr>
      <t>40</t>
    </r>
    <r>
      <rPr>
        <sz val="9"/>
        <rFont val="方正仿宋_GBK"/>
        <charset val="134"/>
      </rPr>
      <t>人</t>
    </r>
  </si>
  <si>
    <r>
      <rPr>
        <sz val="9"/>
        <rFont val="方正仿宋_GBK"/>
        <charset val="134"/>
      </rPr>
      <t>工程设计使用年限</t>
    </r>
    <r>
      <rPr>
        <sz val="9"/>
        <rFont val="Times New Roman"/>
        <charset val="0"/>
      </rPr>
      <t>≥10</t>
    </r>
    <r>
      <rPr>
        <sz val="9"/>
        <rFont val="方正仿宋_GBK"/>
        <charset val="134"/>
      </rPr>
      <t>年</t>
    </r>
  </si>
  <si>
    <r>
      <rPr>
        <sz val="9"/>
        <rFont val="方正仿宋_GBK"/>
        <charset val="134"/>
      </rPr>
      <t>区水利局</t>
    </r>
  </si>
  <si>
    <r>
      <rPr>
        <sz val="9"/>
        <rFont val="方正仿宋_GBK"/>
        <charset val="134"/>
      </rPr>
      <t>重庆市荣昌区弘禹水资源开发有限责任公司</t>
    </r>
  </si>
  <si>
    <t>2021.06</t>
  </si>
  <si>
    <t>2021.08</t>
  </si>
  <si>
    <t>40</t>
  </si>
  <si>
    <r>
      <rPr>
        <sz val="9"/>
        <rFont val="方正仿宋_GBK"/>
        <charset val="134"/>
      </rPr>
      <t>曹莉</t>
    </r>
  </si>
  <si>
    <t>15923175040</t>
  </si>
  <si>
    <r>
      <rPr>
        <sz val="9"/>
        <rFont val="方正仿宋_GBK"/>
        <charset val="134"/>
      </rPr>
      <t>重庆市荣昌区</t>
    </r>
    <r>
      <rPr>
        <sz val="9"/>
        <rFont val="Times New Roman"/>
        <charset val="0"/>
      </rPr>
      <t>2020</t>
    </r>
    <r>
      <rPr>
        <sz val="9"/>
        <rFont val="方正仿宋_GBK"/>
        <charset val="134"/>
      </rPr>
      <t>年农村饮水安全巩固提升工程（荣隆水厂）</t>
    </r>
    <r>
      <rPr>
        <sz val="9"/>
        <rFont val="Times New Roman"/>
        <charset val="0"/>
      </rPr>
      <t xml:space="preserve">                         </t>
    </r>
  </si>
  <si>
    <r>
      <rPr>
        <sz val="9"/>
        <rFont val="方正仿宋_GBK"/>
        <charset val="134"/>
      </rPr>
      <t>荣昌区</t>
    </r>
    <r>
      <rPr>
        <sz val="9"/>
        <rFont val="Times New Roman"/>
        <charset val="0"/>
      </rPr>
      <t>_</t>
    </r>
    <r>
      <rPr>
        <sz val="9"/>
        <rFont val="方正仿宋_GBK"/>
        <charset val="134"/>
      </rPr>
      <t>生活条件改善</t>
    </r>
    <r>
      <rPr>
        <sz val="9"/>
        <rFont val="Times New Roman"/>
        <charset val="0"/>
      </rPr>
      <t>_</t>
    </r>
    <r>
      <rPr>
        <sz val="9"/>
        <rFont val="方正仿宋_GBK"/>
        <charset val="134"/>
      </rPr>
      <t>重庆市荣昌区</t>
    </r>
    <r>
      <rPr>
        <sz val="9"/>
        <rFont val="Times New Roman"/>
        <charset val="0"/>
      </rPr>
      <t>2020</t>
    </r>
    <r>
      <rPr>
        <sz val="9"/>
        <rFont val="方正仿宋_GBK"/>
        <charset val="134"/>
      </rPr>
      <t>年农村饮水安全巩固提升工程（荣隆水厂）</t>
    </r>
    <r>
      <rPr>
        <sz val="9"/>
        <rFont val="Times New Roman"/>
        <charset val="0"/>
      </rPr>
      <t xml:space="preserve">                         </t>
    </r>
  </si>
  <si>
    <r>
      <rPr>
        <sz val="9"/>
        <rFont val="方正仿宋_GBK"/>
        <charset val="134"/>
      </rPr>
      <t>生活条件改善</t>
    </r>
  </si>
  <si>
    <r>
      <rPr>
        <sz val="9"/>
        <rFont val="方正仿宋_GBK"/>
        <charset val="134"/>
      </rPr>
      <t>解决安全饮水</t>
    </r>
  </si>
  <si>
    <r>
      <rPr>
        <sz val="9"/>
        <rFont val="方正仿宋_GBK"/>
        <charset val="134"/>
      </rPr>
      <t>对水厂辖区内供水管网进行延伸，共计延伸供水管网</t>
    </r>
    <r>
      <rPr>
        <sz val="9"/>
        <rFont val="Times New Roman"/>
        <charset val="0"/>
      </rPr>
      <t>193.87km</t>
    </r>
    <r>
      <rPr>
        <sz val="9"/>
        <rFont val="方正仿宋_GBK"/>
        <charset val="134"/>
      </rPr>
      <t>。对水厂附属设施进行改造。</t>
    </r>
  </si>
  <si>
    <r>
      <rPr>
        <sz val="9"/>
        <rFont val="方正仿宋_GBK"/>
        <charset val="134"/>
      </rPr>
      <t>续建</t>
    </r>
  </si>
  <si>
    <r>
      <rPr>
        <sz val="9"/>
        <rFont val="方正仿宋_GBK"/>
        <charset val="134"/>
      </rPr>
      <t>完成</t>
    </r>
    <r>
      <rPr>
        <sz val="9"/>
        <rFont val="Times New Roman"/>
        <charset val="0"/>
      </rPr>
      <t>2020</t>
    </r>
    <r>
      <rPr>
        <sz val="9"/>
        <rFont val="方正仿宋_GBK"/>
        <charset val="134"/>
      </rPr>
      <t>年未完成剩余工作任务。延伸供水管网约</t>
    </r>
    <r>
      <rPr>
        <sz val="9"/>
        <rFont val="Times New Roman"/>
        <charset val="0"/>
      </rPr>
      <t>30km</t>
    </r>
    <r>
      <rPr>
        <sz val="9"/>
        <rFont val="方正仿宋_GBK"/>
        <charset val="134"/>
      </rPr>
      <t>。对水厂附属设施进行改造。通过项目实施，改善群众生产生活条件。</t>
    </r>
  </si>
  <si>
    <r>
      <rPr>
        <sz val="9"/>
        <rFont val="方正仿宋_GBK"/>
        <charset val="134"/>
      </rPr>
      <t>重点围绕解决脱贫人口饮水安全保障问题，真正解决脱贫人口稳定脱贫最紧迫、最现实、最突出问题上。</t>
    </r>
  </si>
  <si>
    <r>
      <rPr>
        <sz val="9"/>
        <rFont val="方正仿宋_GBK"/>
        <charset val="134"/>
      </rPr>
      <t>完成</t>
    </r>
    <r>
      <rPr>
        <sz val="9"/>
        <rFont val="Times New Roman"/>
        <charset val="0"/>
      </rPr>
      <t>2020</t>
    </r>
    <r>
      <rPr>
        <sz val="9"/>
        <rFont val="方正仿宋_GBK"/>
        <charset val="134"/>
      </rPr>
      <t>年未完成剩余工作任务。延伸供水管网约</t>
    </r>
    <r>
      <rPr>
        <sz val="9"/>
        <rFont val="Times New Roman"/>
        <charset val="0"/>
      </rPr>
      <t>30km</t>
    </r>
    <r>
      <rPr>
        <sz val="9"/>
        <rFont val="方正仿宋_GBK"/>
        <charset val="134"/>
      </rPr>
      <t>。对水厂附属设施进行改造。</t>
    </r>
  </si>
  <si>
    <r>
      <rPr>
        <sz val="9"/>
        <rFont val="方正仿宋_GBK"/>
        <charset val="134"/>
      </rPr>
      <t>延伸供水管网约</t>
    </r>
    <r>
      <rPr>
        <sz val="9"/>
        <rFont val="Times New Roman"/>
        <charset val="0"/>
      </rPr>
      <t>30km</t>
    </r>
    <r>
      <rPr>
        <sz val="9"/>
        <rFont val="方正仿宋_GBK"/>
        <charset val="134"/>
      </rPr>
      <t>。。对水厂附属设施进行改造。</t>
    </r>
  </si>
  <si>
    <r>
      <rPr>
        <sz val="9"/>
        <color rgb="FFFF0000"/>
        <rFont val="方正仿宋_GBK"/>
        <charset val="134"/>
      </rPr>
      <t>项目建设成本</t>
    </r>
    <r>
      <rPr>
        <sz val="9"/>
        <color rgb="FFFF0000"/>
        <rFont val="Times New Roman"/>
        <charset val="0"/>
      </rPr>
      <t>154.59</t>
    </r>
    <r>
      <rPr>
        <sz val="9"/>
        <color rgb="FFFF0000"/>
        <rFont val="方正仿宋_GBK"/>
        <charset val="134"/>
      </rPr>
      <t>万元</t>
    </r>
  </si>
  <si>
    <r>
      <rPr>
        <sz val="9"/>
        <rFont val="方正仿宋_GBK"/>
        <charset val="134"/>
      </rPr>
      <t>受益建档立卡脱贫户数</t>
    </r>
    <r>
      <rPr>
        <sz val="9"/>
        <rFont val="Times New Roman"/>
        <charset val="0"/>
      </rPr>
      <t>≥103</t>
    </r>
    <r>
      <rPr>
        <sz val="9"/>
        <rFont val="方正仿宋_GBK"/>
        <charset val="134"/>
      </rPr>
      <t>人</t>
    </r>
  </si>
  <si>
    <r>
      <rPr>
        <sz val="9"/>
        <rFont val="方正仿宋_GBK"/>
        <charset val="134"/>
      </rPr>
      <t>工程设计使用年限</t>
    </r>
    <r>
      <rPr>
        <sz val="9"/>
        <rFont val="Times New Roman"/>
        <charset val="0"/>
      </rPr>
      <t>≥15</t>
    </r>
    <r>
      <rPr>
        <sz val="9"/>
        <rFont val="方正仿宋_GBK"/>
        <charset val="134"/>
      </rPr>
      <t>年</t>
    </r>
  </si>
  <si>
    <r>
      <rPr>
        <sz val="9"/>
        <rFont val="方正仿宋_GBK"/>
        <charset val="134"/>
      </rPr>
      <t>受益建档立卡脱贫人口满意度</t>
    </r>
    <r>
      <rPr>
        <sz val="9"/>
        <rFont val="Times New Roman"/>
        <charset val="0"/>
      </rPr>
      <t>≥90%</t>
    </r>
  </si>
  <si>
    <t>2020.05</t>
  </si>
  <si>
    <r>
      <rPr>
        <sz val="9"/>
        <rFont val="Times New Roman"/>
        <charset val="0"/>
      </rPr>
      <t>2020.12</t>
    </r>
    <r>
      <rPr>
        <sz val="9"/>
        <rFont val="方正仿宋_GBK"/>
        <charset val="134"/>
      </rPr>
      <t>；</t>
    </r>
    <r>
      <rPr>
        <sz val="9"/>
        <rFont val="Times New Roman"/>
        <charset val="0"/>
      </rPr>
      <t xml:space="preserve">
</t>
    </r>
    <r>
      <rPr>
        <sz val="9"/>
        <rFont val="方正仿宋_GBK"/>
        <charset val="134"/>
      </rPr>
      <t>完工验收时间</t>
    </r>
    <r>
      <rPr>
        <sz val="9"/>
        <rFont val="Times New Roman"/>
        <charset val="0"/>
      </rPr>
      <t>2021.02</t>
    </r>
  </si>
  <si>
    <r>
      <rPr>
        <sz val="9"/>
        <rFont val="方正仿宋_GBK"/>
        <charset val="134"/>
      </rPr>
      <t>荣昌区</t>
    </r>
    <r>
      <rPr>
        <sz val="9"/>
        <rFont val="Times New Roman"/>
        <charset val="0"/>
      </rPr>
      <t>2021</t>
    </r>
    <r>
      <rPr>
        <sz val="9"/>
        <rFont val="方正仿宋_GBK"/>
        <charset val="134"/>
      </rPr>
      <t>年度铜鼓镇龙李产业路（龙集海</t>
    </r>
    <r>
      <rPr>
        <sz val="9"/>
        <rFont val="Times New Roman"/>
        <charset val="0"/>
      </rPr>
      <t>-</t>
    </r>
    <r>
      <rPr>
        <sz val="9"/>
        <rFont val="方正仿宋_GBK"/>
        <charset val="134"/>
      </rPr>
      <t>李家院）建设工程</t>
    </r>
  </si>
  <si>
    <r>
      <rPr>
        <sz val="9"/>
        <rFont val="方正仿宋_GBK"/>
        <charset val="134"/>
      </rPr>
      <t>荣昌区</t>
    </r>
    <r>
      <rPr>
        <sz val="9"/>
        <rFont val="Times New Roman"/>
        <charset val="0"/>
      </rPr>
      <t>_</t>
    </r>
    <r>
      <rPr>
        <sz val="9"/>
        <rFont val="方正仿宋_GBK"/>
        <charset val="134"/>
      </rPr>
      <t>村基础设施</t>
    </r>
    <r>
      <rPr>
        <sz val="9"/>
        <rFont val="Times New Roman"/>
        <charset val="0"/>
      </rPr>
      <t>_</t>
    </r>
    <r>
      <rPr>
        <sz val="9"/>
        <rFont val="方正仿宋_GBK"/>
        <charset val="134"/>
      </rPr>
      <t>荣昌区</t>
    </r>
    <r>
      <rPr>
        <sz val="9"/>
        <rFont val="Times New Roman"/>
        <charset val="0"/>
      </rPr>
      <t>2021</t>
    </r>
    <r>
      <rPr>
        <sz val="9"/>
        <rFont val="方正仿宋_GBK"/>
        <charset val="134"/>
      </rPr>
      <t>年度铜鼓镇龙李产业路（龙集海</t>
    </r>
    <r>
      <rPr>
        <sz val="9"/>
        <rFont val="Times New Roman"/>
        <charset val="0"/>
      </rPr>
      <t>-</t>
    </r>
    <r>
      <rPr>
        <sz val="9"/>
        <rFont val="方正仿宋_GBK"/>
        <charset val="134"/>
      </rPr>
      <t>李家院）建设工程</t>
    </r>
  </si>
  <si>
    <r>
      <rPr>
        <sz val="9"/>
        <rFont val="方正仿宋_GBK"/>
        <charset val="134"/>
      </rPr>
      <t>产业路</t>
    </r>
  </si>
  <si>
    <r>
      <rPr>
        <sz val="9"/>
        <rFont val="方正仿宋_GBK"/>
        <charset val="134"/>
      </rPr>
      <t>铜鼓镇刘骥村建设</t>
    </r>
    <r>
      <rPr>
        <sz val="9"/>
        <rFont val="Times New Roman"/>
        <charset val="0"/>
      </rPr>
      <t>1</t>
    </r>
    <r>
      <rPr>
        <sz val="9"/>
        <rFont val="方正仿宋_GBK"/>
        <charset val="134"/>
      </rPr>
      <t>条共</t>
    </r>
    <r>
      <rPr>
        <sz val="9"/>
        <rFont val="Times New Roman"/>
        <charset val="0"/>
      </rPr>
      <t>1.98</t>
    </r>
    <r>
      <rPr>
        <sz val="9"/>
        <rFont val="方正仿宋_GBK"/>
        <charset val="134"/>
      </rPr>
      <t>公里长，宽</t>
    </r>
    <r>
      <rPr>
        <sz val="9"/>
        <rFont val="Times New Roman"/>
        <charset val="0"/>
      </rPr>
      <t>4.5</t>
    </r>
    <r>
      <rPr>
        <sz val="9"/>
        <rFont val="方正仿宋_GBK"/>
        <charset val="134"/>
      </rPr>
      <t>米的四好农村产业公路，该公路周边有水产养殖基地</t>
    </r>
    <r>
      <rPr>
        <sz val="9"/>
        <rFont val="Times New Roman"/>
        <charset val="0"/>
      </rPr>
      <t>100</t>
    </r>
    <r>
      <rPr>
        <sz val="9"/>
        <rFont val="方正仿宋_GBK"/>
        <charset val="134"/>
      </rPr>
      <t>亩、骥龙花椒基地</t>
    </r>
    <r>
      <rPr>
        <sz val="9"/>
        <rFont val="Times New Roman"/>
        <charset val="0"/>
      </rPr>
      <t>250</t>
    </r>
    <r>
      <rPr>
        <sz val="9"/>
        <rFont val="方正仿宋_GBK"/>
        <charset val="134"/>
      </rPr>
      <t>亩，方便周边群众生产生活与运输农产品，促进脱贫户增收致富。</t>
    </r>
  </si>
  <si>
    <r>
      <rPr>
        <sz val="9"/>
        <rFont val="方正仿宋_GBK"/>
        <charset val="134"/>
      </rPr>
      <t>荣昌区铜鼓镇刘骥村</t>
    </r>
  </si>
  <si>
    <r>
      <rPr>
        <sz val="9"/>
        <rFont val="方正仿宋_GBK"/>
        <charset val="134"/>
      </rPr>
      <t>项目实施可解决铜鼓镇刘骥村</t>
    </r>
    <r>
      <rPr>
        <sz val="9"/>
        <rFont val="Times New Roman"/>
        <charset val="0"/>
      </rPr>
      <t>250</t>
    </r>
    <r>
      <rPr>
        <sz val="9"/>
        <rFont val="方正仿宋_GBK"/>
        <charset val="134"/>
      </rPr>
      <t>人（其中建档立卡脱贫户</t>
    </r>
    <r>
      <rPr>
        <sz val="9"/>
        <rFont val="Times New Roman"/>
        <charset val="0"/>
      </rPr>
      <t>33</t>
    </r>
    <r>
      <rPr>
        <sz val="9"/>
        <rFont val="方正仿宋_GBK"/>
        <charset val="134"/>
      </rPr>
      <t>人）出行问题，可带动生猪、小家禽等产业发展。</t>
    </r>
  </si>
  <si>
    <r>
      <rPr>
        <sz val="9"/>
        <rFont val="方正仿宋_GBK"/>
        <charset val="134"/>
      </rPr>
      <t>项目实施可解决铜鼓镇刘骥村</t>
    </r>
    <r>
      <rPr>
        <sz val="9"/>
        <rFont val="Times New Roman"/>
        <charset val="0"/>
      </rPr>
      <t>250</t>
    </r>
    <r>
      <rPr>
        <sz val="9"/>
        <rFont val="方正仿宋_GBK"/>
        <charset val="134"/>
      </rPr>
      <t>人（其中建档立卡脱贫户</t>
    </r>
    <r>
      <rPr>
        <sz val="9"/>
        <rFont val="Times New Roman"/>
        <charset val="0"/>
      </rPr>
      <t>33</t>
    </r>
    <r>
      <rPr>
        <sz val="9"/>
        <rFont val="方正仿宋_GBK"/>
        <charset val="134"/>
      </rPr>
      <t>人）出行问题，可带动生猪、小家禽等产业发展，进一步带动产业增收。</t>
    </r>
  </si>
  <si>
    <r>
      <rPr>
        <sz val="9"/>
        <rFont val="方正仿宋_GBK"/>
        <charset val="134"/>
      </rPr>
      <t>新建农村公路里程</t>
    </r>
    <r>
      <rPr>
        <sz val="9"/>
        <rFont val="Times New Roman"/>
        <charset val="0"/>
      </rPr>
      <t>1.9</t>
    </r>
    <r>
      <rPr>
        <sz val="9"/>
        <rFont val="方正仿宋_GBK"/>
        <charset val="134"/>
      </rPr>
      <t>公里。</t>
    </r>
  </si>
  <si>
    <r>
      <rPr>
        <sz val="9"/>
        <rFont val="方正仿宋_GBK"/>
        <charset val="134"/>
      </rPr>
      <t>项目完工及时率</t>
    </r>
    <r>
      <rPr>
        <sz val="9"/>
        <rFont val="Times New Roman"/>
        <charset val="0"/>
      </rPr>
      <t>≥100%</t>
    </r>
    <r>
      <rPr>
        <sz val="9"/>
        <rFont val="方正仿宋_GBK"/>
        <charset val="134"/>
      </rPr>
      <t>。</t>
    </r>
  </si>
  <si>
    <r>
      <rPr>
        <sz val="9"/>
        <rFont val="方正仿宋_GBK"/>
        <charset val="134"/>
      </rPr>
      <t>道路补助标准</t>
    </r>
    <r>
      <rPr>
        <sz val="9"/>
        <rFont val="Times New Roman"/>
        <charset val="0"/>
      </rPr>
      <t>≥</t>
    </r>
    <r>
      <rPr>
        <sz val="9"/>
        <rFont val="方正仿宋_GBK"/>
        <charset val="134"/>
      </rPr>
      <t>市级40万元/公里，区级15万元/公里。</t>
    </r>
  </si>
  <si>
    <r>
      <rPr>
        <sz val="9"/>
        <rFont val="方正仿宋_GBK"/>
        <charset val="134"/>
      </rPr>
      <t>建档立卡脱贫户人均纯收入增长幅度</t>
    </r>
    <r>
      <rPr>
        <sz val="9"/>
        <rFont val="Times New Roman"/>
        <charset val="0"/>
      </rPr>
      <t>≥8%</t>
    </r>
    <r>
      <rPr>
        <sz val="9"/>
        <rFont val="方正仿宋_GBK"/>
        <charset val="134"/>
      </rPr>
      <t>。</t>
    </r>
  </si>
  <si>
    <r>
      <rPr>
        <sz val="9"/>
        <rFont val="方正仿宋_GBK"/>
        <charset val="134"/>
      </rPr>
      <t>受益建档立卡脱贫人数</t>
    </r>
    <r>
      <rPr>
        <sz val="9"/>
        <rFont val="Times New Roman"/>
        <charset val="0"/>
      </rPr>
      <t>≥</t>
    </r>
    <r>
      <rPr>
        <sz val="9"/>
        <rFont val="方正仿宋_GBK"/>
        <charset val="134"/>
      </rPr>
      <t>受益脱贫人口</t>
    </r>
    <r>
      <rPr>
        <sz val="9"/>
        <rFont val="Times New Roman"/>
        <charset val="0"/>
      </rPr>
      <t>33</t>
    </r>
    <r>
      <rPr>
        <sz val="9"/>
        <rFont val="方正仿宋_GBK"/>
        <charset val="134"/>
      </rPr>
      <t>人。</t>
    </r>
  </si>
  <si>
    <t>33</t>
  </si>
  <si>
    <r>
      <rPr>
        <sz val="9"/>
        <rFont val="方正仿宋_GBK"/>
        <charset val="134"/>
      </rPr>
      <t>弋松林</t>
    </r>
  </si>
  <si>
    <t>17783031195</t>
  </si>
  <si>
    <r>
      <rPr>
        <sz val="9"/>
        <rFont val="方正仿宋_GBK"/>
        <charset val="134"/>
      </rPr>
      <t>重庆市荣昌古昌镇农村饮水安全巩固提升工程（古昌水厂）</t>
    </r>
    <r>
      <rPr>
        <sz val="9"/>
        <rFont val="Times New Roman"/>
        <charset val="0"/>
      </rPr>
      <t xml:space="preserve">                       </t>
    </r>
  </si>
  <si>
    <r>
      <rPr>
        <sz val="9"/>
        <rFont val="方正仿宋_GBK"/>
        <charset val="134"/>
      </rPr>
      <t>荣昌区</t>
    </r>
    <r>
      <rPr>
        <sz val="9"/>
        <rFont val="Times New Roman"/>
        <charset val="0"/>
      </rPr>
      <t>_</t>
    </r>
    <r>
      <rPr>
        <sz val="9"/>
        <rFont val="方正仿宋_GBK"/>
        <charset val="134"/>
      </rPr>
      <t>生活条件改善</t>
    </r>
    <r>
      <rPr>
        <sz val="9"/>
        <rFont val="Times New Roman"/>
        <charset val="0"/>
      </rPr>
      <t>_</t>
    </r>
    <r>
      <rPr>
        <sz val="9"/>
        <rFont val="方正仿宋_GBK"/>
        <charset val="134"/>
      </rPr>
      <t>重庆市荣昌古昌镇农村饮水安全巩固提升工程（古昌水厂）</t>
    </r>
    <r>
      <rPr>
        <sz val="9"/>
        <rFont val="Times New Roman"/>
        <charset val="0"/>
      </rPr>
      <t xml:space="preserve">                       </t>
    </r>
  </si>
  <si>
    <r>
      <rPr>
        <sz val="9"/>
        <rFont val="方正仿宋_GBK"/>
        <charset val="134"/>
      </rPr>
      <t>对水厂辖区内供水管网进行延伸，共计延伸供水管网</t>
    </r>
    <r>
      <rPr>
        <sz val="9"/>
        <rFont val="Times New Roman"/>
        <charset val="0"/>
      </rPr>
      <t>194.03km</t>
    </r>
    <r>
      <rPr>
        <sz val="9"/>
        <rFont val="方正仿宋_GBK"/>
        <charset val="134"/>
      </rPr>
      <t>。对水厂附属设施进行改造。</t>
    </r>
  </si>
  <si>
    <r>
      <rPr>
        <sz val="9"/>
        <rFont val="方正仿宋_GBK"/>
        <charset val="134"/>
      </rPr>
      <t>完成</t>
    </r>
    <r>
      <rPr>
        <sz val="9"/>
        <rFont val="Times New Roman"/>
        <charset val="0"/>
      </rPr>
      <t>2020</t>
    </r>
    <r>
      <rPr>
        <sz val="9"/>
        <rFont val="方正仿宋_GBK"/>
        <charset val="134"/>
      </rPr>
      <t>年未完成剩余工作任务。延伸供水管网约</t>
    </r>
    <r>
      <rPr>
        <sz val="9"/>
        <rFont val="Times New Roman"/>
        <charset val="0"/>
      </rPr>
      <t>110km</t>
    </r>
    <r>
      <rPr>
        <sz val="9"/>
        <rFont val="方正仿宋_GBK"/>
        <charset val="134"/>
      </rPr>
      <t>。通过项目实施，改善群众生产生活条件。</t>
    </r>
  </si>
  <si>
    <r>
      <rPr>
        <sz val="9"/>
        <rFont val="方正仿宋_GBK"/>
        <charset val="134"/>
      </rPr>
      <t>完成</t>
    </r>
    <r>
      <rPr>
        <sz val="9"/>
        <rFont val="Times New Roman"/>
        <charset val="0"/>
      </rPr>
      <t>2020</t>
    </r>
    <r>
      <rPr>
        <sz val="9"/>
        <rFont val="方正仿宋_GBK"/>
        <charset val="134"/>
      </rPr>
      <t>年未完成剩余工作任务。延伸供水管网约</t>
    </r>
    <r>
      <rPr>
        <sz val="9"/>
        <rFont val="Times New Roman"/>
        <charset val="0"/>
      </rPr>
      <t>110km</t>
    </r>
    <r>
      <rPr>
        <sz val="9"/>
        <rFont val="方正仿宋_GBK"/>
        <charset val="134"/>
      </rPr>
      <t>。</t>
    </r>
  </si>
  <si>
    <r>
      <rPr>
        <sz val="9"/>
        <rFont val="方正仿宋_GBK"/>
        <charset val="134"/>
      </rPr>
      <t>延伸供水管网约</t>
    </r>
    <r>
      <rPr>
        <sz val="9"/>
        <rFont val="Times New Roman"/>
        <charset val="0"/>
      </rPr>
      <t>110km</t>
    </r>
    <r>
      <rPr>
        <sz val="9"/>
        <rFont val="方正仿宋_GBK"/>
        <charset val="134"/>
      </rPr>
      <t>。</t>
    </r>
  </si>
  <si>
    <r>
      <rPr>
        <sz val="9"/>
        <color rgb="FFFF0000"/>
        <rFont val="方正仿宋_GBK"/>
        <charset val="134"/>
      </rPr>
      <t>项目建设成本</t>
    </r>
    <r>
      <rPr>
        <sz val="9"/>
        <color rgb="FFFF0000"/>
        <rFont val="Times New Roman"/>
        <charset val="0"/>
      </rPr>
      <t>167.03</t>
    </r>
    <r>
      <rPr>
        <sz val="9"/>
        <color rgb="FFFF0000"/>
        <rFont val="方正仿宋_GBK"/>
        <charset val="134"/>
      </rPr>
      <t>万元</t>
    </r>
  </si>
  <si>
    <r>
      <rPr>
        <sz val="9"/>
        <rFont val="方正仿宋_GBK"/>
        <charset val="134"/>
      </rPr>
      <t>受益建档立卡脱贫户数</t>
    </r>
    <r>
      <rPr>
        <sz val="9"/>
        <rFont val="Times New Roman"/>
        <charset val="0"/>
      </rPr>
      <t>≥6</t>
    </r>
    <r>
      <rPr>
        <sz val="9"/>
        <rFont val="方正仿宋_GBK"/>
        <charset val="134"/>
      </rPr>
      <t>人</t>
    </r>
  </si>
  <si>
    <t>2020.08</t>
  </si>
  <si>
    <r>
      <rPr>
        <sz val="9"/>
        <rFont val="Times New Roman"/>
        <charset val="0"/>
      </rPr>
      <t>2021.04</t>
    </r>
    <r>
      <rPr>
        <sz val="9"/>
        <rFont val="方正仿宋_GBK"/>
        <charset val="134"/>
      </rPr>
      <t>；</t>
    </r>
    <r>
      <rPr>
        <sz val="9"/>
        <rFont val="Times New Roman"/>
        <charset val="0"/>
      </rPr>
      <t xml:space="preserve">
</t>
    </r>
    <r>
      <rPr>
        <sz val="9"/>
        <rFont val="方正仿宋_GBK"/>
        <charset val="134"/>
      </rPr>
      <t>完工验收时间</t>
    </r>
    <r>
      <rPr>
        <sz val="9"/>
        <rFont val="Times New Roman"/>
        <charset val="0"/>
      </rPr>
      <t>2021.05</t>
    </r>
  </si>
  <si>
    <r>
      <rPr>
        <sz val="9"/>
        <rFont val="方正仿宋_GBK"/>
        <charset val="134"/>
      </rPr>
      <t>重庆市荣昌区吴家镇农村饮水安全巩固提升工程</t>
    </r>
  </si>
  <si>
    <r>
      <rPr>
        <sz val="9"/>
        <rFont val="方正仿宋_GBK"/>
        <charset val="134"/>
      </rPr>
      <t>荣昌区</t>
    </r>
    <r>
      <rPr>
        <sz val="9"/>
        <rFont val="Times New Roman"/>
        <charset val="0"/>
      </rPr>
      <t>_</t>
    </r>
    <r>
      <rPr>
        <sz val="9"/>
        <rFont val="方正仿宋_GBK"/>
        <charset val="134"/>
      </rPr>
      <t>生活条件改善</t>
    </r>
    <r>
      <rPr>
        <sz val="9"/>
        <rFont val="Times New Roman"/>
        <charset val="0"/>
      </rPr>
      <t>_</t>
    </r>
    <r>
      <rPr>
        <sz val="9"/>
        <rFont val="方正仿宋_GBK"/>
        <charset val="134"/>
      </rPr>
      <t>重庆市荣昌区吴家镇农村饮水安全巩固提升工程</t>
    </r>
  </si>
  <si>
    <r>
      <rPr>
        <sz val="9"/>
        <rFont val="方正仿宋_GBK"/>
        <charset val="134"/>
      </rPr>
      <t>对水厂辖区内供水管网进行延伸，共计延伸供水管网</t>
    </r>
    <r>
      <rPr>
        <sz val="9"/>
        <rFont val="Times New Roman"/>
        <charset val="0"/>
      </rPr>
      <t>224.74km</t>
    </r>
    <r>
      <rPr>
        <sz val="9"/>
        <rFont val="方正仿宋_GBK"/>
        <charset val="134"/>
      </rPr>
      <t>。对水厂附属设施进行改造。</t>
    </r>
  </si>
  <si>
    <r>
      <rPr>
        <sz val="9"/>
        <rFont val="方正仿宋_GBK"/>
        <charset val="134"/>
      </rPr>
      <t>完成</t>
    </r>
    <r>
      <rPr>
        <sz val="9"/>
        <rFont val="Times New Roman"/>
        <charset val="0"/>
      </rPr>
      <t>2020</t>
    </r>
    <r>
      <rPr>
        <sz val="9"/>
        <rFont val="方正仿宋_GBK"/>
        <charset val="134"/>
      </rPr>
      <t>年未完成剩余工作任务。延伸供水管网约</t>
    </r>
    <r>
      <rPr>
        <sz val="9"/>
        <rFont val="Times New Roman"/>
        <charset val="0"/>
      </rPr>
      <t>40km</t>
    </r>
    <r>
      <rPr>
        <sz val="9"/>
        <rFont val="方正仿宋_GBK"/>
        <charset val="134"/>
      </rPr>
      <t>。通过项目实施，改善群众生产生活条件。</t>
    </r>
  </si>
  <si>
    <r>
      <rPr>
        <sz val="9"/>
        <rFont val="方正仿宋_GBK"/>
        <charset val="134"/>
      </rPr>
      <t>完成</t>
    </r>
    <r>
      <rPr>
        <sz val="9"/>
        <rFont val="Times New Roman"/>
        <charset val="0"/>
      </rPr>
      <t>2020</t>
    </r>
    <r>
      <rPr>
        <sz val="9"/>
        <rFont val="方正仿宋_GBK"/>
        <charset val="134"/>
      </rPr>
      <t>年未完成剩余工作任务。延伸供水管网约</t>
    </r>
    <r>
      <rPr>
        <sz val="9"/>
        <rFont val="Times New Roman"/>
        <charset val="0"/>
      </rPr>
      <t>40km</t>
    </r>
    <r>
      <rPr>
        <sz val="9"/>
        <rFont val="方正仿宋_GBK"/>
        <charset val="134"/>
      </rPr>
      <t>。</t>
    </r>
  </si>
  <si>
    <r>
      <rPr>
        <sz val="9"/>
        <rFont val="方正仿宋_GBK"/>
        <charset val="134"/>
      </rPr>
      <t>延伸供水管网约</t>
    </r>
    <r>
      <rPr>
        <sz val="9"/>
        <rFont val="Times New Roman"/>
        <charset val="0"/>
      </rPr>
      <t>40km</t>
    </r>
    <r>
      <rPr>
        <sz val="9"/>
        <rFont val="方正仿宋_GBK"/>
        <charset val="134"/>
      </rPr>
      <t>。</t>
    </r>
  </si>
  <si>
    <r>
      <rPr>
        <sz val="9"/>
        <color rgb="FFFF0000"/>
        <rFont val="方正仿宋_GBK"/>
        <charset val="134"/>
      </rPr>
      <t>项目建设成本</t>
    </r>
    <r>
      <rPr>
        <sz val="9"/>
        <color rgb="FFFF0000"/>
        <rFont val="Times New Roman"/>
        <charset val="0"/>
      </rPr>
      <t>292.64</t>
    </r>
    <r>
      <rPr>
        <sz val="9"/>
        <color rgb="FFFF0000"/>
        <rFont val="方正仿宋_GBK"/>
        <charset val="134"/>
      </rPr>
      <t>万元</t>
    </r>
  </si>
  <si>
    <r>
      <rPr>
        <sz val="9"/>
        <rFont val="方正仿宋_GBK"/>
        <charset val="134"/>
      </rPr>
      <t>受益建档立卡脱贫户数</t>
    </r>
    <r>
      <rPr>
        <sz val="9"/>
        <rFont val="Times New Roman"/>
        <charset val="0"/>
      </rPr>
      <t>≥376</t>
    </r>
    <r>
      <rPr>
        <sz val="9"/>
        <rFont val="方正仿宋_GBK"/>
        <charset val="134"/>
      </rPr>
      <t>人</t>
    </r>
  </si>
  <si>
    <t>2020.09</t>
  </si>
  <si>
    <t>376</t>
  </si>
  <si>
    <r>
      <rPr>
        <sz val="9"/>
        <rFont val="方正仿宋_GBK"/>
        <charset val="134"/>
      </rPr>
      <t>重庆市荣昌区万灵镇农村饮水安全巩固提升工程</t>
    </r>
  </si>
  <si>
    <r>
      <rPr>
        <sz val="9"/>
        <rFont val="方正仿宋_GBK"/>
        <charset val="134"/>
      </rPr>
      <t>荣昌区</t>
    </r>
    <r>
      <rPr>
        <sz val="9"/>
        <rFont val="Times New Roman"/>
        <charset val="0"/>
      </rPr>
      <t>_</t>
    </r>
    <r>
      <rPr>
        <sz val="9"/>
        <rFont val="方正仿宋_GBK"/>
        <charset val="134"/>
      </rPr>
      <t>生活条件改善</t>
    </r>
    <r>
      <rPr>
        <sz val="9"/>
        <rFont val="Times New Roman"/>
        <charset val="0"/>
      </rPr>
      <t>_</t>
    </r>
    <r>
      <rPr>
        <sz val="9"/>
        <rFont val="方正仿宋_GBK"/>
        <charset val="134"/>
      </rPr>
      <t>重庆市荣昌区万灵镇农村饮水安全巩固提升工程</t>
    </r>
  </si>
  <si>
    <r>
      <rPr>
        <sz val="9"/>
        <rFont val="方正仿宋_GBK"/>
        <charset val="134"/>
      </rPr>
      <t>对水厂辖区内供水管网进行延伸，共计延伸供水管网</t>
    </r>
    <r>
      <rPr>
        <sz val="9"/>
        <rFont val="Times New Roman"/>
        <charset val="0"/>
      </rPr>
      <t>149.85km</t>
    </r>
    <r>
      <rPr>
        <sz val="9"/>
        <rFont val="方正仿宋_GBK"/>
        <charset val="134"/>
      </rPr>
      <t>。对水厂附属设施进行改造。</t>
    </r>
  </si>
  <si>
    <r>
      <rPr>
        <sz val="9"/>
        <rFont val="方正仿宋_GBK"/>
        <charset val="134"/>
      </rPr>
      <t>完成</t>
    </r>
    <r>
      <rPr>
        <sz val="9"/>
        <rFont val="Times New Roman"/>
        <charset val="0"/>
      </rPr>
      <t>2020</t>
    </r>
    <r>
      <rPr>
        <sz val="9"/>
        <rFont val="方正仿宋_GBK"/>
        <charset val="134"/>
      </rPr>
      <t>年未完成剩余工作任务。延伸供水管网约</t>
    </r>
    <r>
      <rPr>
        <sz val="9"/>
        <rFont val="Times New Roman"/>
        <charset val="0"/>
      </rPr>
      <t>20km</t>
    </r>
    <r>
      <rPr>
        <sz val="9"/>
        <rFont val="方正仿宋_GBK"/>
        <charset val="134"/>
      </rPr>
      <t>。通过项目实施，改善群众生产生活条件。</t>
    </r>
  </si>
  <si>
    <r>
      <rPr>
        <sz val="9"/>
        <rFont val="方正仿宋_GBK"/>
        <charset val="134"/>
      </rPr>
      <t>完成</t>
    </r>
    <r>
      <rPr>
        <sz val="9"/>
        <rFont val="Times New Roman"/>
        <charset val="0"/>
      </rPr>
      <t>2020</t>
    </r>
    <r>
      <rPr>
        <sz val="9"/>
        <rFont val="方正仿宋_GBK"/>
        <charset val="134"/>
      </rPr>
      <t>年未完成剩余工作任务。延伸供水管网约</t>
    </r>
    <r>
      <rPr>
        <sz val="9"/>
        <rFont val="Times New Roman"/>
        <charset val="0"/>
      </rPr>
      <t>20km</t>
    </r>
    <r>
      <rPr>
        <sz val="9"/>
        <rFont val="方正仿宋_GBK"/>
        <charset val="134"/>
      </rPr>
      <t>。</t>
    </r>
  </si>
  <si>
    <r>
      <rPr>
        <sz val="9"/>
        <rFont val="方正仿宋_GBK"/>
        <charset val="134"/>
      </rPr>
      <t>延伸供水管网约</t>
    </r>
    <r>
      <rPr>
        <sz val="9"/>
        <rFont val="Times New Roman"/>
        <charset val="0"/>
      </rPr>
      <t>20km</t>
    </r>
    <r>
      <rPr>
        <sz val="9"/>
        <rFont val="方正仿宋_GBK"/>
        <charset val="134"/>
      </rPr>
      <t>。</t>
    </r>
  </si>
  <si>
    <r>
      <rPr>
        <sz val="9"/>
        <color rgb="FFFF0000"/>
        <rFont val="方正仿宋_GBK"/>
        <charset val="134"/>
      </rPr>
      <t>项目建设成本</t>
    </r>
    <r>
      <rPr>
        <sz val="9"/>
        <color rgb="FFFF0000"/>
        <rFont val="Times New Roman"/>
        <charset val="0"/>
      </rPr>
      <t>76.68</t>
    </r>
    <r>
      <rPr>
        <sz val="9"/>
        <color rgb="FFFF0000"/>
        <rFont val="方正仿宋_GBK"/>
        <charset val="134"/>
      </rPr>
      <t>万元</t>
    </r>
  </si>
  <si>
    <r>
      <rPr>
        <sz val="9"/>
        <rFont val="方正仿宋_GBK"/>
        <charset val="134"/>
      </rPr>
      <t>受益建档立卡脱贫户数</t>
    </r>
    <r>
      <rPr>
        <sz val="9"/>
        <rFont val="Times New Roman"/>
        <charset val="0"/>
      </rPr>
      <t>≥51</t>
    </r>
    <r>
      <rPr>
        <sz val="9"/>
        <rFont val="方正仿宋_GBK"/>
        <charset val="134"/>
      </rPr>
      <t>人</t>
    </r>
  </si>
  <si>
    <t>2020.07</t>
  </si>
  <si>
    <r>
      <rPr>
        <sz val="9"/>
        <rFont val="Times New Roman"/>
        <charset val="0"/>
      </rPr>
      <t>2021.03</t>
    </r>
    <r>
      <rPr>
        <sz val="9"/>
        <rFont val="方正仿宋_GBK"/>
        <charset val="134"/>
      </rPr>
      <t>；完工验收时间</t>
    </r>
    <r>
      <rPr>
        <sz val="9"/>
        <rFont val="Times New Roman"/>
        <charset val="0"/>
      </rPr>
      <t>2021.04</t>
    </r>
  </si>
  <si>
    <t>51</t>
  </si>
  <si>
    <r>
      <rPr>
        <sz val="9"/>
        <rFont val="方正仿宋_GBK"/>
        <charset val="134"/>
      </rPr>
      <t>重庆市荣昌区盘龙镇农村饮水安全巩固提升工程</t>
    </r>
  </si>
  <si>
    <r>
      <rPr>
        <sz val="9"/>
        <rFont val="方正仿宋_GBK"/>
        <charset val="134"/>
      </rPr>
      <t>荣昌区</t>
    </r>
    <r>
      <rPr>
        <sz val="9"/>
        <rFont val="Times New Roman"/>
        <charset val="0"/>
      </rPr>
      <t>_</t>
    </r>
    <r>
      <rPr>
        <sz val="9"/>
        <rFont val="方正仿宋_GBK"/>
        <charset val="134"/>
      </rPr>
      <t>生活条件改善</t>
    </r>
    <r>
      <rPr>
        <sz val="9"/>
        <rFont val="Times New Roman"/>
        <charset val="0"/>
      </rPr>
      <t>_</t>
    </r>
    <r>
      <rPr>
        <sz val="9"/>
        <rFont val="方正仿宋_GBK"/>
        <charset val="134"/>
      </rPr>
      <t>重庆市荣昌区盘龙镇农村饮水安全巩固提升工程</t>
    </r>
  </si>
  <si>
    <r>
      <rPr>
        <sz val="9"/>
        <rFont val="方正仿宋_GBK"/>
        <charset val="134"/>
      </rPr>
      <t>对水厂辖区内供水管网进行延伸，共计延伸供水管网</t>
    </r>
    <r>
      <rPr>
        <sz val="9"/>
        <rFont val="Times New Roman"/>
        <charset val="0"/>
      </rPr>
      <t>190.06km</t>
    </r>
    <r>
      <rPr>
        <sz val="9"/>
        <rFont val="方正仿宋_GBK"/>
        <charset val="134"/>
      </rPr>
      <t>。对水厂附属设施进行改造。</t>
    </r>
  </si>
  <si>
    <r>
      <rPr>
        <sz val="9"/>
        <rFont val="方正仿宋_GBK"/>
        <charset val="134"/>
      </rPr>
      <t>完成延伸供水管网</t>
    </r>
    <r>
      <rPr>
        <sz val="9"/>
        <rFont val="Times New Roman"/>
        <charset val="0"/>
      </rPr>
      <t>130km</t>
    </r>
    <r>
      <rPr>
        <sz val="9"/>
        <rFont val="方正仿宋_GBK"/>
        <charset val="134"/>
      </rPr>
      <t>。</t>
    </r>
  </si>
  <si>
    <r>
      <rPr>
        <sz val="9"/>
        <rFont val="方正仿宋_GBK"/>
        <charset val="134"/>
      </rPr>
      <t>项目建设成本</t>
    </r>
    <r>
      <rPr>
        <sz val="9"/>
        <rFont val="Times New Roman"/>
        <charset val="0"/>
      </rPr>
      <t>900</t>
    </r>
    <r>
      <rPr>
        <sz val="9"/>
        <rFont val="方正仿宋_GBK"/>
        <charset val="134"/>
      </rPr>
      <t>万元</t>
    </r>
  </si>
  <si>
    <r>
      <rPr>
        <sz val="9"/>
        <rFont val="方正仿宋_GBK"/>
        <charset val="134"/>
      </rPr>
      <t>受益建档立卡脱贫户数</t>
    </r>
    <r>
      <rPr>
        <sz val="9"/>
        <rFont val="Times New Roman"/>
        <charset val="0"/>
      </rPr>
      <t>≥312</t>
    </r>
    <r>
      <rPr>
        <sz val="9"/>
        <rFont val="方正仿宋_GBK"/>
        <charset val="134"/>
      </rPr>
      <t>人</t>
    </r>
  </si>
  <si>
    <t>2021.09</t>
  </si>
  <si>
    <t>2022.08</t>
  </si>
  <si>
    <r>
      <rPr>
        <sz val="9"/>
        <rFont val="方正仿宋_GBK"/>
        <charset val="134"/>
      </rPr>
      <t>荣昌区</t>
    </r>
    <r>
      <rPr>
        <sz val="9"/>
        <rFont val="Times New Roman"/>
        <charset val="0"/>
      </rPr>
      <t>2021</t>
    </r>
    <r>
      <rPr>
        <sz val="9"/>
        <rFont val="方正仿宋_GBK"/>
        <charset val="134"/>
      </rPr>
      <t>年度建档立卡脱贫人口技能培训成果展示活动奖励</t>
    </r>
  </si>
  <si>
    <t>荣昌区_产业项目_建档立卡脱贫人口技能培训成果展示活动奖励</t>
  </si>
  <si>
    <r>
      <rPr>
        <sz val="9"/>
        <rFont val="方正仿宋_GBK"/>
        <charset val="134"/>
      </rPr>
      <t>支持在</t>
    </r>
    <r>
      <rPr>
        <sz val="9"/>
        <rFont val="Times New Roman"/>
        <charset val="0"/>
      </rPr>
      <t>2020</t>
    </r>
    <r>
      <rPr>
        <sz val="9"/>
        <rFont val="方正仿宋_GBK"/>
        <charset val="134"/>
      </rPr>
      <t>年全市技能培训成果展中获奖的脱贫人口发展产业项目，持续增收。</t>
    </r>
  </si>
  <si>
    <r>
      <rPr>
        <sz val="9"/>
        <rFont val="方正仿宋_GBK"/>
        <charset val="134"/>
      </rPr>
      <t>荣昌区古昌镇、荣昌区安富街道、荣昌区吴家镇</t>
    </r>
  </si>
  <si>
    <r>
      <rPr>
        <sz val="9"/>
        <rFont val="方正仿宋_GBK"/>
        <charset val="134"/>
      </rPr>
      <t>支持获奖人员进一步持续增收。</t>
    </r>
  </si>
  <si>
    <r>
      <rPr>
        <sz val="9"/>
        <rFont val="方正仿宋_GBK"/>
        <charset val="134"/>
      </rPr>
      <t>支持获奖人员发展种养殖业、家庭农场、乡村旅游等项目。</t>
    </r>
  </si>
  <si>
    <r>
      <rPr>
        <sz val="9"/>
        <rFont val="方正仿宋_GBK"/>
        <charset val="134"/>
      </rPr>
      <t>享受补贴</t>
    </r>
    <r>
      <rPr>
        <sz val="9"/>
        <rFont val="Times New Roman"/>
        <charset val="0"/>
      </rPr>
      <t>3</t>
    </r>
    <r>
      <rPr>
        <sz val="9"/>
        <rFont val="方正仿宋_GBK"/>
        <charset val="134"/>
      </rPr>
      <t>人</t>
    </r>
  </si>
  <si>
    <r>
      <rPr>
        <sz val="9"/>
        <rFont val="方正仿宋_GBK"/>
        <charset val="134"/>
      </rPr>
      <t>奖励补助发放准确率</t>
    </r>
    <r>
      <rPr>
        <sz val="9"/>
        <rFont val="Times New Roman"/>
        <charset val="0"/>
      </rPr>
      <t>≥100%</t>
    </r>
  </si>
  <si>
    <r>
      <rPr>
        <sz val="9"/>
        <rFont val="方正仿宋_GBK"/>
        <charset val="134"/>
      </rPr>
      <t>每人奖励最高不超过</t>
    </r>
    <r>
      <rPr>
        <sz val="9"/>
        <rFont val="Times New Roman"/>
        <charset val="0"/>
      </rPr>
      <t>1</t>
    </r>
    <r>
      <rPr>
        <sz val="9"/>
        <rFont val="方正仿宋_GBK"/>
        <charset val="134"/>
      </rPr>
      <t>万元</t>
    </r>
  </si>
  <si>
    <r>
      <rPr>
        <sz val="9"/>
        <rFont val="方正仿宋_GBK"/>
        <charset val="134"/>
      </rPr>
      <t>荣昌区古昌镇人民政府、荣昌区安富街道办事处、荣昌区吴家镇人民政府</t>
    </r>
  </si>
  <si>
    <t>3</t>
  </si>
  <si>
    <r>
      <rPr>
        <sz val="9"/>
        <rFont val="方正仿宋_GBK"/>
        <charset val="134"/>
      </rPr>
      <t>荣昌区</t>
    </r>
    <r>
      <rPr>
        <sz val="9"/>
        <rFont val="Times New Roman"/>
        <charset val="0"/>
      </rPr>
      <t>2021</t>
    </r>
    <r>
      <rPr>
        <sz val="9"/>
        <rFont val="方正仿宋_GBK"/>
        <charset val="134"/>
      </rPr>
      <t>年度广顺街道矸石山公路建设工程</t>
    </r>
  </si>
  <si>
    <r>
      <rPr>
        <sz val="9"/>
        <rFont val="方正仿宋_GBK"/>
        <charset val="134"/>
      </rPr>
      <t>荣昌区</t>
    </r>
    <r>
      <rPr>
        <sz val="9"/>
        <rFont val="Times New Roman"/>
        <charset val="0"/>
      </rPr>
      <t>_</t>
    </r>
    <r>
      <rPr>
        <sz val="9"/>
        <rFont val="方正仿宋_GBK"/>
        <charset val="134"/>
      </rPr>
      <t>村基础设施</t>
    </r>
    <r>
      <rPr>
        <sz val="9"/>
        <rFont val="Times New Roman"/>
        <charset val="0"/>
      </rPr>
      <t>_</t>
    </r>
    <r>
      <rPr>
        <sz val="9"/>
        <rFont val="方正仿宋_GBK"/>
        <charset val="134"/>
      </rPr>
      <t>荣昌区</t>
    </r>
    <r>
      <rPr>
        <sz val="9"/>
        <rFont val="Times New Roman"/>
        <charset val="0"/>
      </rPr>
      <t>2021</t>
    </r>
    <r>
      <rPr>
        <sz val="9"/>
        <rFont val="方正仿宋_GBK"/>
        <charset val="134"/>
      </rPr>
      <t>年度广顺街道矸石山公路建设工程</t>
    </r>
  </si>
  <si>
    <r>
      <rPr>
        <sz val="9"/>
        <rFont val="方正仿宋_GBK"/>
        <charset val="134"/>
      </rPr>
      <t>建设</t>
    </r>
    <r>
      <rPr>
        <sz val="9"/>
        <rFont val="Times New Roman"/>
        <charset val="0"/>
      </rPr>
      <t>1</t>
    </r>
    <r>
      <rPr>
        <sz val="9"/>
        <rFont val="方正仿宋_GBK"/>
        <charset val="134"/>
      </rPr>
      <t>条共</t>
    </r>
    <r>
      <rPr>
        <sz val="9"/>
        <rFont val="Times New Roman"/>
        <charset val="0"/>
      </rPr>
      <t>1.7</t>
    </r>
    <r>
      <rPr>
        <sz val="9"/>
        <rFont val="方正仿宋_GBK"/>
        <charset val="134"/>
      </rPr>
      <t>公里长的四好农村公路，该公路周边有荣富花椒基地</t>
    </r>
    <r>
      <rPr>
        <sz val="9"/>
        <rFont val="Times New Roman"/>
        <charset val="0"/>
      </rPr>
      <t>300</t>
    </r>
    <r>
      <rPr>
        <sz val="9"/>
        <rFont val="方正仿宋_GBK"/>
        <charset val="134"/>
      </rPr>
      <t>亩，方便周边群众生产生生活与运输农产品，促进脱贫户增收致富。</t>
    </r>
  </si>
  <si>
    <r>
      <rPr>
        <sz val="9"/>
        <rFont val="方正仿宋_GBK"/>
        <charset val="134"/>
      </rPr>
      <t>荣昌区广顺街道工农茶叶产业社区</t>
    </r>
  </si>
  <si>
    <r>
      <rPr>
        <sz val="9"/>
        <rFont val="方正仿宋_GBK"/>
        <charset val="134"/>
      </rPr>
      <t>项目公路里程</t>
    </r>
    <r>
      <rPr>
        <sz val="9"/>
        <rFont val="Times New Roman"/>
        <charset val="0"/>
      </rPr>
      <t>1.7</t>
    </r>
    <r>
      <rPr>
        <sz val="9"/>
        <rFont val="方正仿宋_GBK"/>
        <charset val="134"/>
      </rPr>
      <t>公里，可解决广顺街道工农茶叶产业社区、李家坪村</t>
    </r>
    <r>
      <rPr>
        <sz val="9"/>
        <rFont val="Times New Roman"/>
        <charset val="0"/>
      </rPr>
      <t>1025</t>
    </r>
    <r>
      <rPr>
        <sz val="9"/>
        <rFont val="方正仿宋_GBK"/>
        <charset val="134"/>
      </rPr>
      <t>人（其中建档立卡脱贫户</t>
    </r>
    <r>
      <rPr>
        <sz val="9"/>
        <rFont val="Times New Roman"/>
        <charset val="0"/>
      </rPr>
      <t>11</t>
    </r>
    <r>
      <rPr>
        <sz val="9"/>
        <rFont val="方正仿宋_GBK"/>
        <charset val="134"/>
      </rPr>
      <t>人）出行问题。</t>
    </r>
  </si>
  <si>
    <r>
      <rPr>
        <sz val="9"/>
        <rFont val="方正仿宋_GBK"/>
        <charset val="134"/>
      </rPr>
      <t>群众全程监督施工，通过改善交通条件，方便</t>
    </r>
    <r>
      <rPr>
        <sz val="9"/>
        <rFont val="Times New Roman"/>
        <charset val="0"/>
      </rPr>
      <t>1025</t>
    </r>
    <r>
      <rPr>
        <sz val="9"/>
        <rFont val="方正仿宋_GBK"/>
        <charset val="134"/>
      </rPr>
      <t>人（其中建档立卡脱贫户</t>
    </r>
    <r>
      <rPr>
        <sz val="9"/>
        <rFont val="Times New Roman"/>
        <charset val="0"/>
      </rPr>
      <t>11</t>
    </r>
    <r>
      <rPr>
        <sz val="9"/>
        <rFont val="方正仿宋_GBK"/>
        <charset val="134"/>
      </rPr>
      <t>人）生活出行并降低农产品运输成本。</t>
    </r>
  </si>
  <si>
    <r>
      <rPr>
        <sz val="9"/>
        <rFont val="方正仿宋_GBK"/>
        <charset val="134"/>
      </rPr>
      <t>改建产业公路里程</t>
    </r>
    <r>
      <rPr>
        <sz val="9"/>
        <rFont val="Times New Roman"/>
        <charset val="0"/>
      </rPr>
      <t>1.7</t>
    </r>
    <r>
      <rPr>
        <sz val="9"/>
        <rFont val="方正仿宋_GBK"/>
        <charset val="134"/>
      </rPr>
      <t>公里</t>
    </r>
  </si>
  <si>
    <r>
      <rPr>
        <sz val="9"/>
        <rFont val="方正仿宋_GBK"/>
        <charset val="134"/>
      </rPr>
      <t>受益建档立卡脱贫人数</t>
    </r>
    <r>
      <rPr>
        <sz val="9"/>
        <rFont val="Times New Roman"/>
        <charset val="0"/>
      </rPr>
      <t>≥</t>
    </r>
    <r>
      <rPr>
        <sz val="9"/>
        <rFont val="方正仿宋_GBK"/>
        <charset val="134"/>
      </rPr>
      <t>受益脱贫人口</t>
    </r>
    <r>
      <rPr>
        <sz val="9"/>
        <rFont val="Times New Roman"/>
        <charset val="0"/>
      </rPr>
      <t>11</t>
    </r>
    <r>
      <rPr>
        <sz val="9"/>
        <rFont val="方正仿宋_GBK"/>
        <charset val="134"/>
      </rPr>
      <t>人。</t>
    </r>
  </si>
  <si>
    <r>
      <rPr>
        <sz val="9"/>
        <rFont val="方正仿宋_GBK"/>
        <charset val="134"/>
      </rPr>
      <t>张银兵</t>
    </r>
  </si>
  <si>
    <t>13983202193</t>
  </si>
  <si>
    <r>
      <rPr>
        <sz val="9"/>
        <rFont val="方正仿宋_GBK"/>
        <charset val="134"/>
      </rPr>
      <t>荣昌区</t>
    </r>
    <r>
      <rPr>
        <sz val="9"/>
        <rFont val="Times New Roman"/>
        <charset val="0"/>
      </rPr>
      <t>2021</t>
    </r>
    <r>
      <rPr>
        <sz val="9"/>
        <rFont val="方正仿宋_GBK"/>
        <charset val="134"/>
      </rPr>
      <t>年度广顺街道琪金</t>
    </r>
    <r>
      <rPr>
        <sz val="9"/>
        <rFont val="Times New Roman"/>
        <charset val="0"/>
      </rPr>
      <t>•</t>
    </r>
    <r>
      <rPr>
        <sz val="9"/>
        <rFont val="方正仿宋_GBK"/>
        <charset val="134"/>
      </rPr>
      <t>荣昌猪基地公路水泥路建设工程</t>
    </r>
  </si>
  <si>
    <r>
      <rPr>
        <sz val="9"/>
        <rFont val="方正仿宋_GBK"/>
        <charset val="134"/>
      </rPr>
      <t>荣昌区</t>
    </r>
    <r>
      <rPr>
        <sz val="9"/>
        <rFont val="Times New Roman"/>
        <charset val="0"/>
      </rPr>
      <t>_</t>
    </r>
    <r>
      <rPr>
        <sz val="9"/>
        <rFont val="方正仿宋_GBK"/>
        <charset val="134"/>
      </rPr>
      <t>村基础设施</t>
    </r>
    <r>
      <rPr>
        <sz val="9"/>
        <rFont val="Times New Roman"/>
        <charset val="0"/>
      </rPr>
      <t>_</t>
    </r>
    <r>
      <rPr>
        <sz val="9"/>
        <rFont val="方正仿宋_GBK"/>
        <charset val="134"/>
      </rPr>
      <t>荣昌区</t>
    </r>
    <r>
      <rPr>
        <sz val="9"/>
        <rFont val="Times New Roman"/>
        <charset val="0"/>
      </rPr>
      <t>2021</t>
    </r>
    <r>
      <rPr>
        <sz val="9"/>
        <rFont val="方正仿宋_GBK"/>
        <charset val="134"/>
      </rPr>
      <t>年度广顺街道琪金？荣昌猪基地公路水泥路建设工程</t>
    </r>
  </si>
  <si>
    <r>
      <rPr>
        <sz val="9"/>
        <rFont val="方正仿宋_GBK"/>
        <charset val="134"/>
      </rPr>
      <t>广顺街道工农茶叶产业社区新建长</t>
    </r>
    <r>
      <rPr>
        <sz val="9"/>
        <rFont val="Times New Roman"/>
        <charset val="0"/>
      </rPr>
      <t>1.2</t>
    </r>
    <r>
      <rPr>
        <sz val="9"/>
        <rFont val="方正仿宋_GBK"/>
        <charset val="134"/>
      </rPr>
      <t>公里，宽</t>
    </r>
    <r>
      <rPr>
        <sz val="9"/>
        <rFont val="Times New Roman"/>
        <charset val="0"/>
      </rPr>
      <t>4.5</t>
    </r>
    <r>
      <rPr>
        <sz val="9"/>
        <rFont val="方正仿宋_GBK"/>
        <charset val="134"/>
      </rPr>
      <t>米的水泥混凝土路。</t>
    </r>
  </si>
  <si>
    <r>
      <rPr>
        <sz val="9"/>
        <rFont val="方正仿宋_GBK"/>
        <charset val="134"/>
      </rPr>
      <t>项目公路里程</t>
    </r>
    <r>
      <rPr>
        <sz val="9"/>
        <rFont val="Times New Roman"/>
        <charset val="0"/>
      </rPr>
      <t>1.2</t>
    </r>
    <r>
      <rPr>
        <sz val="9"/>
        <rFont val="方正仿宋_GBK"/>
        <charset val="134"/>
      </rPr>
      <t>公里，可解决广顺街道工农茶叶产业社区</t>
    </r>
    <r>
      <rPr>
        <sz val="9"/>
        <rFont val="Times New Roman"/>
        <charset val="0"/>
      </rPr>
      <t>832</t>
    </r>
    <r>
      <rPr>
        <sz val="9"/>
        <rFont val="方正仿宋_GBK"/>
        <charset val="134"/>
      </rPr>
      <t>人（其中建档立卡脱贫户</t>
    </r>
    <r>
      <rPr>
        <sz val="9"/>
        <rFont val="Times New Roman"/>
        <charset val="0"/>
      </rPr>
      <t>28</t>
    </r>
    <r>
      <rPr>
        <sz val="9"/>
        <rFont val="方正仿宋_GBK"/>
        <charset val="134"/>
      </rPr>
      <t>人）出行问题。</t>
    </r>
  </si>
  <si>
    <r>
      <rPr>
        <sz val="9"/>
        <rFont val="方正仿宋_GBK"/>
        <charset val="134"/>
      </rPr>
      <t>群众全程监督施工，通过改善交通条件，方便</t>
    </r>
    <r>
      <rPr>
        <sz val="9"/>
        <rFont val="Times New Roman"/>
        <charset val="0"/>
      </rPr>
      <t>832</t>
    </r>
    <r>
      <rPr>
        <sz val="9"/>
        <rFont val="方正仿宋_GBK"/>
        <charset val="134"/>
      </rPr>
      <t>人（其中建档立卡脱贫户</t>
    </r>
    <r>
      <rPr>
        <sz val="9"/>
        <rFont val="Times New Roman"/>
        <charset val="0"/>
      </rPr>
      <t>28</t>
    </r>
    <r>
      <rPr>
        <sz val="9"/>
        <rFont val="方正仿宋_GBK"/>
        <charset val="134"/>
      </rPr>
      <t>人）生活出行并降低农产品运输成本。</t>
    </r>
  </si>
  <si>
    <r>
      <rPr>
        <sz val="9"/>
        <color rgb="FFFF0000"/>
        <rFont val="方正仿宋_GBK"/>
        <charset val="134"/>
      </rPr>
      <t>改建产业公路里程</t>
    </r>
    <r>
      <rPr>
        <sz val="9"/>
        <color rgb="FFFF0000"/>
        <rFont val="Times New Roman"/>
        <charset val="0"/>
      </rPr>
      <t>1.2</t>
    </r>
    <r>
      <rPr>
        <sz val="9"/>
        <color rgb="FFFF0000"/>
        <rFont val="方正仿宋_GBK"/>
        <charset val="134"/>
      </rPr>
      <t>公里</t>
    </r>
  </si>
  <si>
    <r>
      <rPr>
        <sz val="9"/>
        <rFont val="方正仿宋_GBK"/>
        <charset val="134"/>
      </rPr>
      <t>受益建档立卡脱贫人数</t>
    </r>
    <r>
      <rPr>
        <sz val="9"/>
        <rFont val="Times New Roman"/>
        <charset val="0"/>
      </rPr>
      <t>≥</t>
    </r>
    <r>
      <rPr>
        <sz val="9"/>
        <rFont val="方正仿宋_GBK"/>
        <charset val="134"/>
      </rPr>
      <t>受益脱贫人口</t>
    </r>
    <r>
      <rPr>
        <sz val="9"/>
        <rFont val="Times New Roman"/>
        <charset val="0"/>
      </rPr>
      <t>28</t>
    </r>
    <r>
      <rPr>
        <sz val="9"/>
        <rFont val="方正仿宋_GBK"/>
        <charset val="134"/>
      </rPr>
      <t>人。</t>
    </r>
  </si>
  <si>
    <r>
      <rPr>
        <sz val="9"/>
        <rFont val="方正仿宋_GBK"/>
        <charset val="134"/>
      </rPr>
      <t>荣昌区</t>
    </r>
    <r>
      <rPr>
        <sz val="9"/>
        <rFont val="Times New Roman"/>
        <charset val="0"/>
      </rPr>
      <t>2021</t>
    </r>
    <r>
      <rPr>
        <sz val="9"/>
        <rFont val="方正仿宋_GBK"/>
        <charset val="134"/>
      </rPr>
      <t>年度河包镇河古路至邓家房子建设工程</t>
    </r>
  </si>
  <si>
    <r>
      <rPr>
        <sz val="9"/>
        <rFont val="方正仿宋_GBK"/>
        <charset val="134"/>
      </rPr>
      <t>荣昌区</t>
    </r>
    <r>
      <rPr>
        <sz val="9"/>
        <rFont val="Times New Roman"/>
        <charset val="0"/>
      </rPr>
      <t>_</t>
    </r>
    <r>
      <rPr>
        <sz val="9"/>
        <rFont val="方正仿宋_GBK"/>
        <charset val="134"/>
      </rPr>
      <t>村基础设施</t>
    </r>
    <r>
      <rPr>
        <sz val="9"/>
        <rFont val="Times New Roman"/>
        <charset val="0"/>
      </rPr>
      <t>_</t>
    </r>
    <r>
      <rPr>
        <sz val="9"/>
        <rFont val="方正仿宋_GBK"/>
        <charset val="134"/>
      </rPr>
      <t>荣昌区</t>
    </r>
    <r>
      <rPr>
        <sz val="9"/>
        <rFont val="Times New Roman"/>
        <charset val="0"/>
      </rPr>
      <t>2021</t>
    </r>
    <r>
      <rPr>
        <sz val="9"/>
        <rFont val="方正仿宋_GBK"/>
        <charset val="134"/>
      </rPr>
      <t>年度河包镇河古路至邓家房子建设工程</t>
    </r>
  </si>
  <si>
    <r>
      <rPr>
        <sz val="9"/>
        <rFont val="方正仿宋_GBK"/>
        <charset val="134"/>
      </rPr>
      <t>河包镇黄檀村新建长</t>
    </r>
    <r>
      <rPr>
        <sz val="9"/>
        <rFont val="Times New Roman"/>
        <charset val="0"/>
      </rPr>
      <t>2.2</t>
    </r>
    <r>
      <rPr>
        <sz val="9"/>
        <rFont val="方正仿宋_GBK"/>
        <charset val="134"/>
      </rPr>
      <t>公里，宽</t>
    </r>
    <r>
      <rPr>
        <sz val="9"/>
        <rFont val="Times New Roman"/>
        <charset val="0"/>
      </rPr>
      <t>4.5</t>
    </r>
    <r>
      <rPr>
        <sz val="9"/>
        <rFont val="方正仿宋_GBK"/>
        <charset val="134"/>
      </rPr>
      <t>米的混凝土路面。</t>
    </r>
  </si>
  <si>
    <r>
      <rPr>
        <sz val="9"/>
        <rFont val="方正仿宋_GBK"/>
        <charset val="134"/>
      </rPr>
      <t>荣昌区河包镇黄檀村</t>
    </r>
  </si>
  <si>
    <r>
      <rPr>
        <sz val="9"/>
        <rFont val="方正仿宋_GBK"/>
        <charset val="134"/>
      </rPr>
      <t>项目公路里程</t>
    </r>
    <r>
      <rPr>
        <sz val="9"/>
        <rFont val="Times New Roman"/>
        <charset val="0"/>
      </rPr>
      <t>2.2</t>
    </r>
    <r>
      <rPr>
        <sz val="9"/>
        <rFont val="方正仿宋_GBK"/>
        <charset val="134"/>
      </rPr>
      <t>公里，可解决河包黄檀村</t>
    </r>
    <r>
      <rPr>
        <sz val="9"/>
        <rFont val="Times New Roman"/>
        <charset val="0"/>
      </rPr>
      <t>1345</t>
    </r>
    <r>
      <rPr>
        <sz val="9"/>
        <rFont val="方正仿宋_GBK"/>
        <charset val="134"/>
      </rPr>
      <t>人（其中建档立卡脱贫户</t>
    </r>
    <r>
      <rPr>
        <sz val="9"/>
        <rFont val="Times New Roman"/>
        <charset val="0"/>
      </rPr>
      <t>11</t>
    </r>
    <r>
      <rPr>
        <sz val="9"/>
        <rFont val="方正仿宋_GBK"/>
        <charset val="134"/>
      </rPr>
      <t>户</t>
    </r>
    <r>
      <rPr>
        <sz val="9"/>
        <rFont val="Times New Roman"/>
        <charset val="0"/>
      </rPr>
      <t>31</t>
    </r>
    <r>
      <rPr>
        <sz val="9"/>
        <rFont val="方正仿宋_GBK"/>
        <charset val="134"/>
      </rPr>
      <t>人）出行问题。</t>
    </r>
  </si>
  <si>
    <r>
      <rPr>
        <sz val="9"/>
        <rFont val="方正仿宋_GBK"/>
        <charset val="134"/>
      </rPr>
      <t>群众全程监督施工，通过改善交通条件，方便</t>
    </r>
    <r>
      <rPr>
        <sz val="9"/>
        <rFont val="Times New Roman"/>
        <charset val="0"/>
      </rPr>
      <t>1345</t>
    </r>
    <r>
      <rPr>
        <sz val="9"/>
        <rFont val="方正仿宋_GBK"/>
        <charset val="134"/>
      </rPr>
      <t>人（其中建档立卡脱贫户</t>
    </r>
    <r>
      <rPr>
        <sz val="9"/>
        <rFont val="Times New Roman"/>
        <charset val="0"/>
      </rPr>
      <t>11</t>
    </r>
    <r>
      <rPr>
        <sz val="9"/>
        <rFont val="方正仿宋_GBK"/>
        <charset val="134"/>
      </rPr>
      <t>户</t>
    </r>
    <r>
      <rPr>
        <sz val="9"/>
        <rFont val="Times New Roman"/>
        <charset val="0"/>
      </rPr>
      <t>31</t>
    </r>
    <r>
      <rPr>
        <sz val="9"/>
        <rFont val="方正仿宋_GBK"/>
        <charset val="134"/>
      </rPr>
      <t>人）生活出行并降低农产品运输成本。</t>
    </r>
  </si>
  <si>
    <r>
      <rPr>
        <sz val="9"/>
        <rFont val="方正仿宋_GBK"/>
        <charset val="134"/>
      </rPr>
      <t>改建农村公路里程</t>
    </r>
    <r>
      <rPr>
        <sz val="9"/>
        <rFont val="Times New Roman"/>
        <charset val="0"/>
      </rPr>
      <t>2.2</t>
    </r>
    <r>
      <rPr>
        <sz val="9"/>
        <rFont val="方正仿宋_GBK"/>
        <charset val="134"/>
      </rPr>
      <t>公里。</t>
    </r>
  </si>
  <si>
    <r>
      <rPr>
        <sz val="9"/>
        <rFont val="方正仿宋_GBK"/>
        <charset val="134"/>
      </rPr>
      <t>受益建档立卡脱贫人数</t>
    </r>
    <r>
      <rPr>
        <sz val="9"/>
        <rFont val="Times New Roman"/>
        <charset val="0"/>
      </rPr>
      <t>≥</t>
    </r>
    <r>
      <rPr>
        <sz val="9"/>
        <rFont val="方正仿宋_GBK"/>
        <charset val="134"/>
      </rPr>
      <t>受益脱贫人口</t>
    </r>
    <r>
      <rPr>
        <sz val="9"/>
        <rFont val="Times New Roman"/>
        <charset val="0"/>
      </rPr>
      <t>31</t>
    </r>
    <r>
      <rPr>
        <sz val="9"/>
        <rFont val="方正仿宋_GBK"/>
        <charset val="134"/>
      </rPr>
      <t>人。</t>
    </r>
  </si>
  <si>
    <r>
      <rPr>
        <sz val="9"/>
        <rFont val="方正仿宋_GBK"/>
        <charset val="134"/>
      </rPr>
      <t>李刚</t>
    </r>
  </si>
  <si>
    <t>15320298365</t>
  </si>
  <si>
    <r>
      <rPr>
        <sz val="9"/>
        <rFont val="方正仿宋_GBK"/>
        <charset val="134"/>
      </rPr>
      <t>荣昌区</t>
    </r>
    <r>
      <rPr>
        <sz val="9"/>
        <rFont val="Times New Roman"/>
        <charset val="0"/>
      </rPr>
      <t>2021</t>
    </r>
    <r>
      <rPr>
        <sz val="9"/>
        <rFont val="方正仿宋_GBK"/>
        <charset val="134"/>
      </rPr>
      <t>年度河包镇邓代刚至陈家大房子建设工程</t>
    </r>
  </si>
  <si>
    <r>
      <rPr>
        <sz val="9"/>
        <rFont val="方正仿宋_GBK"/>
        <charset val="134"/>
      </rPr>
      <t>荣昌区</t>
    </r>
    <r>
      <rPr>
        <sz val="9"/>
        <rFont val="Times New Roman"/>
        <charset val="0"/>
      </rPr>
      <t>_</t>
    </r>
    <r>
      <rPr>
        <sz val="9"/>
        <rFont val="方正仿宋_GBK"/>
        <charset val="134"/>
      </rPr>
      <t>村基础设施</t>
    </r>
    <r>
      <rPr>
        <sz val="9"/>
        <rFont val="Times New Roman"/>
        <charset val="0"/>
      </rPr>
      <t>_</t>
    </r>
    <r>
      <rPr>
        <sz val="9"/>
        <rFont val="方正仿宋_GBK"/>
        <charset val="134"/>
      </rPr>
      <t>荣昌区</t>
    </r>
    <r>
      <rPr>
        <sz val="9"/>
        <rFont val="Times New Roman"/>
        <charset val="0"/>
      </rPr>
      <t>2021</t>
    </r>
    <r>
      <rPr>
        <sz val="9"/>
        <rFont val="方正仿宋_GBK"/>
        <charset val="134"/>
      </rPr>
      <t>年度河包镇邓代刚至陈家大房子建设工程</t>
    </r>
  </si>
  <si>
    <r>
      <rPr>
        <sz val="9"/>
        <rFont val="方正仿宋_GBK"/>
        <charset val="134"/>
      </rPr>
      <t>河包镇黄檀村新建长</t>
    </r>
    <r>
      <rPr>
        <sz val="9"/>
        <rFont val="Times New Roman"/>
        <charset val="0"/>
      </rPr>
      <t>1.35</t>
    </r>
    <r>
      <rPr>
        <sz val="9"/>
        <rFont val="方正仿宋_GBK"/>
        <charset val="134"/>
      </rPr>
      <t>公里，宽</t>
    </r>
    <r>
      <rPr>
        <sz val="9"/>
        <rFont val="Times New Roman"/>
        <charset val="0"/>
      </rPr>
      <t>4.5</t>
    </r>
    <r>
      <rPr>
        <sz val="9"/>
        <rFont val="方正仿宋_GBK"/>
        <charset val="134"/>
      </rPr>
      <t>米的混凝土路面。</t>
    </r>
  </si>
  <si>
    <r>
      <rPr>
        <sz val="9"/>
        <rFont val="方正仿宋_GBK"/>
        <charset val="134"/>
      </rPr>
      <t>项目公路里程</t>
    </r>
    <r>
      <rPr>
        <sz val="9"/>
        <rFont val="Times New Roman"/>
        <charset val="0"/>
      </rPr>
      <t>1.35</t>
    </r>
    <r>
      <rPr>
        <sz val="9"/>
        <rFont val="方正仿宋_GBK"/>
        <charset val="134"/>
      </rPr>
      <t>公里，可解决河包镇黄檀村</t>
    </r>
    <r>
      <rPr>
        <sz val="9"/>
        <rFont val="Times New Roman"/>
        <charset val="0"/>
      </rPr>
      <t>1345</t>
    </r>
    <r>
      <rPr>
        <sz val="9"/>
        <rFont val="方正仿宋_GBK"/>
        <charset val="134"/>
      </rPr>
      <t>人（其中建档立卡脱贫户</t>
    </r>
    <r>
      <rPr>
        <sz val="9"/>
        <rFont val="Times New Roman"/>
        <charset val="0"/>
      </rPr>
      <t>33</t>
    </r>
    <r>
      <rPr>
        <sz val="9"/>
        <rFont val="方正仿宋_GBK"/>
        <charset val="134"/>
      </rPr>
      <t>人）出行问题。</t>
    </r>
  </si>
  <si>
    <r>
      <rPr>
        <sz val="9"/>
        <rFont val="方正仿宋_GBK"/>
        <charset val="134"/>
      </rPr>
      <t>群众全程监督施工，通过改善交通条件，方便</t>
    </r>
    <r>
      <rPr>
        <sz val="9"/>
        <rFont val="Times New Roman"/>
        <charset val="0"/>
      </rPr>
      <t>794</t>
    </r>
    <r>
      <rPr>
        <sz val="9"/>
        <rFont val="方正仿宋_GBK"/>
        <charset val="134"/>
      </rPr>
      <t>人（其中建档立卡脱贫户</t>
    </r>
    <r>
      <rPr>
        <sz val="9"/>
        <rFont val="Times New Roman"/>
        <charset val="0"/>
      </rPr>
      <t>8</t>
    </r>
    <r>
      <rPr>
        <sz val="9"/>
        <rFont val="方正仿宋_GBK"/>
        <charset val="134"/>
      </rPr>
      <t>户</t>
    </r>
    <r>
      <rPr>
        <sz val="9"/>
        <rFont val="Times New Roman"/>
        <charset val="0"/>
      </rPr>
      <t>33</t>
    </r>
    <r>
      <rPr>
        <sz val="9"/>
        <rFont val="方正仿宋_GBK"/>
        <charset val="134"/>
      </rPr>
      <t>人）生活出行并降低农产品运输成本。</t>
    </r>
  </si>
  <si>
    <r>
      <rPr>
        <sz val="9"/>
        <rFont val="方正仿宋_GBK"/>
        <charset val="134"/>
      </rPr>
      <t>改建农村公路里程</t>
    </r>
    <r>
      <rPr>
        <sz val="9"/>
        <rFont val="Times New Roman"/>
        <charset val="0"/>
      </rPr>
      <t>1.35</t>
    </r>
    <r>
      <rPr>
        <sz val="9"/>
        <rFont val="方正仿宋_GBK"/>
        <charset val="134"/>
      </rPr>
      <t>公里。</t>
    </r>
  </si>
  <si>
    <r>
      <rPr>
        <sz val="9"/>
        <rFont val="方正仿宋_GBK"/>
        <charset val="134"/>
      </rPr>
      <t>荣昌区</t>
    </r>
    <r>
      <rPr>
        <sz val="9"/>
        <rFont val="Times New Roman"/>
        <charset val="0"/>
      </rPr>
      <t>2021</t>
    </r>
    <r>
      <rPr>
        <sz val="9"/>
        <rFont val="方正仿宋_GBK"/>
        <charset val="134"/>
      </rPr>
      <t>年度河包镇大陈路建设工程</t>
    </r>
  </si>
  <si>
    <r>
      <rPr>
        <sz val="9"/>
        <rFont val="方正仿宋_GBK"/>
        <charset val="134"/>
      </rPr>
      <t>荣昌区</t>
    </r>
    <r>
      <rPr>
        <sz val="9"/>
        <rFont val="Times New Roman"/>
        <charset val="0"/>
      </rPr>
      <t>_</t>
    </r>
    <r>
      <rPr>
        <sz val="9"/>
        <rFont val="方正仿宋_GBK"/>
        <charset val="134"/>
      </rPr>
      <t>村基础设施</t>
    </r>
    <r>
      <rPr>
        <sz val="9"/>
        <rFont val="Times New Roman"/>
        <charset val="0"/>
      </rPr>
      <t>_</t>
    </r>
    <r>
      <rPr>
        <sz val="9"/>
        <rFont val="方正仿宋_GBK"/>
        <charset val="134"/>
      </rPr>
      <t>荣昌区</t>
    </r>
    <r>
      <rPr>
        <sz val="9"/>
        <rFont val="Times New Roman"/>
        <charset val="0"/>
      </rPr>
      <t>2021</t>
    </r>
    <r>
      <rPr>
        <sz val="9"/>
        <rFont val="方正仿宋_GBK"/>
        <charset val="134"/>
      </rPr>
      <t>年度河包镇大陈路建设工程</t>
    </r>
  </si>
  <si>
    <r>
      <rPr>
        <sz val="9"/>
        <rFont val="方正仿宋_GBK"/>
        <charset val="134"/>
      </rPr>
      <t>河包镇经堂村新建长</t>
    </r>
    <r>
      <rPr>
        <sz val="9"/>
        <rFont val="Times New Roman"/>
        <charset val="0"/>
      </rPr>
      <t>3.39</t>
    </r>
    <r>
      <rPr>
        <sz val="9"/>
        <rFont val="方正仿宋_GBK"/>
        <charset val="134"/>
      </rPr>
      <t>公里，宽</t>
    </r>
    <r>
      <rPr>
        <sz val="9"/>
        <rFont val="Times New Roman"/>
        <charset val="0"/>
      </rPr>
      <t>4.5</t>
    </r>
    <r>
      <rPr>
        <sz val="9"/>
        <rFont val="方正仿宋_GBK"/>
        <charset val="134"/>
      </rPr>
      <t>米的混凝土路面。</t>
    </r>
  </si>
  <si>
    <r>
      <rPr>
        <sz val="9"/>
        <rFont val="方正仿宋_GBK"/>
        <charset val="134"/>
      </rPr>
      <t>荣昌区河包镇经堂村</t>
    </r>
  </si>
  <si>
    <r>
      <rPr>
        <sz val="9"/>
        <rFont val="方正仿宋_GBK"/>
        <charset val="134"/>
      </rPr>
      <t>项目公路里程</t>
    </r>
    <r>
      <rPr>
        <sz val="9"/>
        <rFont val="Times New Roman"/>
        <charset val="0"/>
      </rPr>
      <t>3.39</t>
    </r>
    <r>
      <rPr>
        <sz val="9"/>
        <rFont val="方正仿宋_GBK"/>
        <charset val="134"/>
      </rPr>
      <t>公里，可解决河包镇经堂村</t>
    </r>
    <r>
      <rPr>
        <sz val="9"/>
        <rFont val="Times New Roman"/>
        <charset val="0"/>
      </rPr>
      <t>1649</t>
    </r>
    <r>
      <rPr>
        <sz val="9"/>
        <rFont val="方正仿宋_GBK"/>
        <charset val="134"/>
      </rPr>
      <t>人（其中建档立卡脱贫户</t>
    </r>
    <r>
      <rPr>
        <sz val="9"/>
        <rFont val="Times New Roman"/>
        <charset val="0"/>
      </rPr>
      <t>20</t>
    </r>
    <r>
      <rPr>
        <sz val="9"/>
        <rFont val="方正仿宋_GBK"/>
        <charset val="134"/>
      </rPr>
      <t>户</t>
    </r>
    <r>
      <rPr>
        <sz val="9"/>
        <rFont val="Times New Roman"/>
        <charset val="0"/>
      </rPr>
      <t>71</t>
    </r>
    <r>
      <rPr>
        <sz val="9"/>
        <rFont val="方正仿宋_GBK"/>
        <charset val="134"/>
      </rPr>
      <t>人）出行问题。</t>
    </r>
  </si>
  <si>
    <r>
      <rPr>
        <sz val="9"/>
        <rFont val="方正仿宋_GBK"/>
        <charset val="134"/>
      </rPr>
      <t>群众全程监督施工，通过改善交通条件，方便</t>
    </r>
    <r>
      <rPr>
        <sz val="9"/>
        <rFont val="Times New Roman"/>
        <charset val="0"/>
      </rPr>
      <t>1649</t>
    </r>
    <r>
      <rPr>
        <sz val="9"/>
        <rFont val="方正仿宋_GBK"/>
        <charset val="134"/>
      </rPr>
      <t>人（其中建档立卡脱贫户</t>
    </r>
    <r>
      <rPr>
        <sz val="9"/>
        <rFont val="Times New Roman"/>
        <charset val="0"/>
      </rPr>
      <t>20</t>
    </r>
    <r>
      <rPr>
        <sz val="9"/>
        <rFont val="方正仿宋_GBK"/>
        <charset val="134"/>
      </rPr>
      <t>户</t>
    </r>
    <r>
      <rPr>
        <sz val="9"/>
        <rFont val="Times New Roman"/>
        <charset val="0"/>
      </rPr>
      <t>71</t>
    </r>
    <r>
      <rPr>
        <sz val="9"/>
        <rFont val="方正仿宋_GBK"/>
        <charset val="134"/>
      </rPr>
      <t>人）生活出行并降低农产品运输成本。</t>
    </r>
  </si>
  <si>
    <r>
      <rPr>
        <sz val="9"/>
        <rFont val="方正仿宋_GBK"/>
        <charset val="134"/>
      </rPr>
      <t>改建农村公路里程</t>
    </r>
    <r>
      <rPr>
        <sz val="9"/>
        <rFont val="Times New Roman"/>
        <charset val="0"/>
      </rPr>
      <t>3.39</t>
    </r>
    <r>
      <rPr>
        <sz val="9"/>
        <rFont val="方正仿宋_GBK"/>
        <charset val="134"/>
      </rPr>
      <t>公里。</t>
    </r>
  </si>
  <si>
    <r>
      <rPr>
        <sz val="9"/>
        <rFont val="方正仿宋_GBK"/>
        <charset val="134"/>
      </rPr>
      <t>受益建档立卡脱贫人数</t>
    </r>
    <r>
      <rPr>
        <sz val="9"/>
        <rFont val="Times New Roman"/>
        <charset val="0"/>
      </rPr>
      <t>≥</t>
    </r>
    <r>
      <rPr>
        <sz val="9"/>
        <rFont val="方正仿宋_GBK"/>
        <charset val="134"/>
      </rPr>
      <t>受益脱贫人口</t>
    </r>
    <r>
      <rPr>
        <sz val="9"/>
        <rFont val="Times New Roman"/>
        <charset val="0"/>
      </rPr>
      <t>71</t>
    </r>
    <r>
      <rPr>
        <sz val="9"/>
        <rFont val="方正仿宋_GBK"/>
        <charset val="134"/>
      </rPr>
      <t>人。</t>
    </r>
  </si>
  <si>
    <r>
      <rPr>
        <sz val="9"/>
        <rFont val="方正仿宋_GBK"/>
        <charset val="134"/>
      </rPr>
      <t>荣昌区</t>
    </r>
    <r>
      <rPr>
        <sz val="9"/>
        <rFont val="Times New Roman"/>
        <charset val="0"/>
      </rPr>
      <t>2021</t>
    </r>
    <r>
      <rPr>
        <sz val="9"/>
        <rFont val="方正仿宋_GBK"/>
        <charset val="134"/>
      </rPr>
      <t>年度吴家镇玉峰村罗家沟水泥砼路面建设工程</t>
    </r>
  </si>
  <si>
    <r>
      <rPr>
        <sz val="9"/>
        <rFont val="方正仿宋_GBK"/>
        <charset val="134"/>
      </rPr>
      <t>荣昌区</t>
    </r>
    <r>
      <rPr>
        <sz val="9"/>
        <rFont val="Times New Roman"/>
        <charset val="0"/>
      </rPr>
      <t>_</t>
    </r>
    <r>
      <rPr>
        <sz val="9"/>
        <rFont val="方正仿宋_GBK"/>
        <charset val="134"/>
      </rPr>
      <t>村基础设施</t>
    </r>
    <r>
      <rPr>
        <sz val="9"/>
        <rFont val="Times New Roman"/>
        <charset val="0"/>
      </rPr>
      <t>_</t>
    </r>
    <r>
      <rPr>
        <sz val="9"/>
        <rFont val="方正仿宋_GBK"/>
        <charset val="134"/>
      </rPr>
      <t>荣昌区</t>
    </r>
    <r>
      <rPr>
        <sz val="9"/>
        <rFont val="Times New Roman"/>
        <charset val="0"/>
      </rPr>
      <t>2021</t>
    </r>
    <r>
      <rPr>
        <sz val="9"/>
        <rFont val="方正仿宋_GBK"/>
        <charset val="134"/>
      </rPr>
      <t>年度吴家镇玉峰村罗家沟水泥砼路面建设工程</t>
    </r>
  </si>
  <si>
    <r>
      <rPr>
        <sz val="9"/>
        <rFont val="方正仿宋_GBK"/>
        <charset val="134"/>
      </rPr>
      <t>吴家镇玉峰村建设</t>
    </r>
    <r>
      <rPr>
        <sz val="9"/>
        <rFont val="Times New Roman"/>
        <charset val="0"/>
      </rPr>
      <t>1</t>
    </r>
    <r>
      <rPr>
        <sz val="9"/>
        <rFont val="方正仿宋_GBK"/>
        <charset val="134"/>
      </rPr>
      <t>条共</t>
    </r>
    <r>
      <rPr>
        <sz val="9"/>
        <rFont val="Times New Roman"/>
        <charset val="0"/>
      </rPr>
      <t>2.7</t>
    </r>
    <r>
      <rPr>
        <sz val="9"/>
        <rFont val="方正仿宋_GBK"/>
        <charset val="134"/>
      </rPr>
      <t>公里，，宽</t>
    </r>
    <r>
      <rPr>
        <sz val="9"/>
        <rFont val="Times New Roman"/>
        <charset val="0"/>
      </rPr>
      <t>4.5</t>
    </r>
    <r>
      <rPr>
        <sz val="9"/>
        <rFont val="方正仿宋_GBK"/>
        <charset val="134"/>
      </rPr>
      <t>米长的四好农村产业公路，该公路周边有平一苗木基地</t>
    </r>
    <r>
      <rPr>
        <sz val="9"/>
        <rFont val="Times New Roman"/>
        <charset val="0"/>
      </rPr>
      <t>1000</t>
    </r>
    <r>
      <rPr>
        <sz val="9"/>
        <rFont val="方正仿宋_GBK"/>
        <charset val="134"/>
      </rPr>
      <t>亩，方便周边群众生产生生活与运输农产品，促进脱贫户增收致富。</t>
    </r>
  </si>
  <si>
    <r>
      <rPr>
        <sz val="9"/>
        <rFont val="方正仿宋_GBK"/>
        <charset val="134"/>
      </rPr>
      <t>项目总里程</t>
    </r>
    <r>
      <rPr>
        <sz val="9"/>
        <rFont val="Times New Roman"/>
        <charset val="0"/>
      </rPr>
      <t>2.5</t>
    </r>
    <r>
      <rPr>
        <sz val="9"/>
        <rFont val="方正仿宋_GBK"/>
        <charset val="134"/>
      </rPr>
      <t>公里，可解决吴家镇玉峰村</t>
    </r>
    <r>
      <rPr>
        <sz val="9"/>
        <rFont val="Times New Roman"/>
        <charset val="0"/>
      </rPr>
      <t>774</t>
    </r>
    <r>
      <rPr>
        <sz val="9"/>
        <rFont val="方正仿宋_GBK"/>
        <charset val="134"/>
      </rPr>
      <t>人（其中建档立卡脱贫户</t>
    </r>
    <r>
      <rPr>
        <sz val="9"/>
        <rFont val="Times New Roman"/>
        <charset val="0"/>
      </rPr>
      <t>125</t>
    </r>
    <r>
      <rPr>
        <sz val="9"/>
        <rFont val="方正仿宋_GBK"/>
        <charset val="134"/>
      </rPr>
      <t>人）出行问题</t>
    </r>
  </si>
  <si>
    <r>
      <rPr>
        <sz val="9"/>
        <rFont val="方正仿宋_GBK"/>
        <charset val="134"/>
      </rPr>
      <t>群众全程监督施工，通过改善交通条件，方便</t>
    </r>
    <r>
      <rPr>
        <sz val="9"/>
        <rFont val="Times New Roman"/>
        <charset val="0"/>
      </rPr>
      <t>774</t>
    </r>
    <r>
      <rPr>
        <sz val="9"/>
        <rFont val="方正仿宋_GBK"/>
        <charset val="134"/>
      </rPr>
      <t>人（其中建档立卡脱贫户</t>
    </r>
    <r>
      <rPr>
        <sz val="9"/>
        <rFont val="Times New Roman"/>
        <charset val="0"/>
      </rPr>
      <t>125</t>
    </r>
    <r>
      <rPr>
        <sz val="9"/>
        <rFont val="方正仿宋_GBK"/>
        <charset val="134"/>
      </rPr>
      <t>人）生活出行并降低农产品运输成本，进一步带动产业增收。</t>
    </r>
  </si>
  <si>
    <r>
      <rPr>
        <sz val="9"/>
        <rFont val="方正仿宋_GBK"/>
        <charset val="134"/>
      </rPr>
      <t>建设公路里程</t>
    </r>
    <r>
      <rPr>
        <sz val="9"/>
        <rFont val="Times New Roman"/>
        <charset val="0"/>
      </rPr>
      <t>2.5</t>
    </r>
    <r>
      <rPr>
        <sz val="9"/>
        <rFont val="方正仿宋_GBK"/>
        <charset val="134"/>
      </rPr>
      <t>公里</t>
    </r>
  </si>
  <si>
    <r>
      <rPr>
        <sz val="9"/>
        <rFont val="方正仿宋_GBK"/>
        <charset val="134"/>
      </rPr>
      <t>受益建档立卡脱贫人数</t>
    </r>
    <r>
      <rPr>
        <sz val="9"/>
        <rFont val="Times New Roman"/>
        <charset val="0"/>
      </rPr>
      <t>≥</t>
    </r>
    <r>
      <rPr>
        <sz val="9"/>
        <rFont val="方正仿宋_GBK"/>
        <charset val="134"/>
      </rPr>
      <t>受益脱贫人口</t>
    </r>
    <r>
      <rPr>
        <sz val="9"/>
        <rFont val="Times New Roman"/>
        <charset val="0"/>
      </rPr>
      <t>125</t>
    </r>
    <r>
      <rPr>
        <sz val="9"/>
        <rFont val="方正仿宋_GBK"/>
        <charset val="134"/>
      </rPr>
      <t>人。</t>
    </r>
  </si>
  <si>
    <r>
      <rPr>
        <sz val="9"/>
        <rFont val="方正仿宋_GBK"/>
        <charset val="134"/>
      </rPr>
      <t>廖承彬</t>
    </r>
  </si>
  <si>
    <t>13883888883</t>
  </si>
  <si>
    <r>
      <rPr>
        <sz val="9"/>
        <rFont val="方正仿宋_GBK"/>
        <charset val="134"/>
      </rPr>
      <t>荣昌区</t>
    </r>
    <r>
      <rPr>
        <sz val="9"/>
        <rFont val="Times New Roman"/>
        <charset val="0"/>
      </rPr>
      <t>2021</t>
    </r>
    <r>
      <rPr>
        <sz val="9"/>
        <rFont val="方正仿宋_GBK"/>
        <charset val="134"/>
      </rPr>
      <t>年度吴家镇玉峰村丁家沟水泥砼路面建设工程</t>
    </r>
  </si>
  <si>
    <r>
      <rPr>
        <sz val="9"/>
        <rFont val="方正仿宋_GBK"/>
        <charset val="134"/>
      </rPr>
      <t>荣昌区</t>
    </r>
    <r>
      <rPr>
        <sz val="9"/>
        <rFont val="Times New Roman"/>
        <charset val="0"/>
      </rPr>
      <t>_</t>
    </r>
    <r>
      <rPr>
        <sz val="9"/>
        <rFont val="方正仿宋_GBK"/>
        <charset val="134"/>
      </rPr>
      <t>村基础设施</t>
    </r>
    <r>
      <rPr>
        <sz val="9"/>
        <rFont val="Times New Roman"/>
        <charset val="0"/>
      </rPr>
      <t>_</t>
    </r>
    <r>
      <rPr>
        <sz val="9"/>
        <rFont val="方正仿宋_GBK"/>
        <charset val="134"/>
      </rPr>
      <t>荣昌区</t>
    </r>
    <r>
      <rPr>
        <sz val="9"/>
        <rFont val="Times New Roman"/>
        <charset val="0"/>
      </rPr>
      <t>2021</t>
    </r>
    <r>
      <rPr>
        <sz val="9"/>
        <rFont val="方正仿宋_GBK"/>
        <charset val="134"/>
      </rPr>
      <t>年度吴家镇玉峰村丁家沟水泥砼路面建设工程</t>
    </r>
  </si>
  <si>
    <r>
      <rPr>
        <sz val="9"/>
        <rFont val="方正仿宋_GBK"/>
        <charset val="134"/>
      </rPr>
      <t>吴家镇玉峰村建设</t>
    </r>
    <r>
      <rPr>
        <sz val="9"/>
        <rFont val="Times New Roman"/>
        <charset val="0"/>
      </rPr>
      <t>1</t>
    </r>
    <r>
      <rPr>
        <sz val="9"/>
        <rFont val="方正仿宋_GBK"/>
        <charset val="134"/>
      </rPr>
      <t>条共</t>
    </r>
    <r>
      <rPr>
        <sz val="9"/>
        <rFont val="Times New Roman"/>
        <charset val="0"/>
      </rPr>
      <t>2</t>
    </r>
    <r>
      <rPr>
        <sz val="9"/>
        <rFont val="方正仿宋_GBK"/>
        <charset val="134"/>
      </rPr>
      <t>公里长，宽</t>
    </r>
    <r>
      <rPr>
        <sz val="9"/>
        <rFont val="Times New Roman"/>
        <charset val="0"/>
      </rPr>
      <t>4.5</t>
    </r>
    <r>
      <rPr>
        <sz val="9"/>
        <rFont val="方正仿宋_GBK"/>
        <charset val="134"/>
      </rPr>
      <t>米的四好农村产业公路，该公路周边有江洪养鸭场，年出栏</t>
    </r>
    <r>
      <rPr>
        <sz val="9"/>
        <rFont val="Times New Roman"/>
        <charset val="0"/>
      </rPr>
      <t>50000</t>
    </r>
    <r>
      <rPr>
        <sz val="9"/>
        <rFont val="方正仿宋_GBK"/>
        <charset val="134"/>
      </rPr>
      <t>只，方便周边群众生产生生活与运输农产品，促进脱贫户增收致富。</t>
    </r>
  </si>
  <si>
    <r>
      <rPr>
        <sz val="9"/>
        <rFont val="方正仿宋_GBK"/>
        <charset val="134"/>
      </rPr>
      <t>项目总里程</t>
    </r>
    <r>
      <rPr>
        <sz val="9"/>
        <rFont val="Times New Roman"/>
        <charset val="0"/>
      </rPr>
      <t>2</t>
    </r>
    <r>
      <rPr>
        <sz val="9"/>
        <rFont val="方正仿宋_GBK"/>
        <charset val="134"/>
      </rPr>
      <t>公里，可解决吴家镇玉峰村</t>
    </r>
    <r>
      <rPr>
        <sz val="9"/>
        <rFont val="Times New Roman"/>
        <charset val="0"/>
      </rPr>
      <t>420</t>
    </r>
    <r>
      <rPr>
        <sz val="9"/>
        <rFont val="方正仿宋_GBK"/>
        <charset val="134"/>
      </rPr>
      <t>人（其中建档立卡脱贫户</t>
    </r>
    <r>
      <rPr>
        <sz val="9"/>
        <rFont val="Times New Roman"/>
        <charset val="0"/>
      </rPr>
      <t>46</t>
    </r>
    <r>
      <rPr>
        <sz val="9"/>
        <rFont val="方正仿宋_GBK"/>
        <charset val="134"/>
      </rPr>
      <t>人）出行问题</t>
    </r>
  </si>
  <si>
    <r>
      <rPr>
        <sz val="9"/>
        <rFont val="方正仿宋_GBK"/>
        <charset val="134"/>
      </rPr>
      <t>群众全程监督施工，通过改善交通条件，方便</t>
    </r>
    <r>
      <rPr>
        <sz val="9"/>
        <rFont val="Times New Roman"/>
        <charset val="0"/>
      </rPr>
      <t>420</t>
    </r>
    <r>
      <rPr>
        <sz val="9"/>
        <rFont val="方正仿宋_GBK"/>
        <charset val="134"/>
      </rPr>
      <t>人（其中建档立卡脱贫户</t>
    </r>
    <r>
      <rPr>
        <sz val="9"/>
        <rFont val="Times New Roman"/>
        <charset val="0"/>
      </rPr>
      <t>46</t>
    </r>
    <r>
      <rPr>
        <sz val="9"/>
        <rFont val="方正仿宋_GBK"/>
        <charset val="134"/>
      </rPr>
      <t>人）生活出行并降低农产品运输成本，进一步带动产业增收。</t>
    </r>
  </si>
  <si>
    <r>
      <rPr>
        <sz val="9"/>
        <rFont val="方正仿宋_GBK"/>
        <charset val="134"/>
      </rPr>
      <t>建设公路里程</t>
    </r>
    <r>
      <rPr>
        <sz val="9"/>
        <rFont val="Times New Roman"/>
        <charset val="0"/>
      </rPr>
      <t>2</t>
    </r>
    <r>
      <rPr>
        <sz val="9"/>
        <rFont val="方正仿宋_GBK"/>
        <charset val="134"/>
      </rPr>
      <t>公里</t>
    </r>
  </si>
  <si>
    <r>
      <rPr>
        <sz val="9"/>
        <rFont val="方正仿宋_GBK"/>
        <charset val="134"/>
      </rPr>
      <t>荣昌区</t>
    </r>
    <r>
      <rPr>
        <sz val="9"/>
        <rFont val="Times New Roman"/>
        <charset val="0"/>
      </rPr>
      <t>2021</t>
    </r>
    <r>
      <rPr>
        <sz val="9"/>
        <rFont val="方正仿宋_GBK"/>
        <charset val="134"/>
      </rPr>
      <t>年度吴家镇玉峰村杨家沟水泥砼路面建设工程</t>
    </r>
  </si>
  <si>
    <r>
      <rPr>
        <sz val="9"/>
        <rFont val="方正仿宋_GBK"/>
        <charset val="134"/>
      </rPr>
      <t>荣昌区</t>
    </r>
    <r>
      <rPr>
        <sz val="9"/>
        <rFont val="Times New Roman"/>
        <charset val="0"/>
      </rPr>
      <t>_</t>
    </r>
    <r>
      <rPr>
        <sz val="9"/>
        <rFont val="方正仿宋_GBK"/>
        <charset val="134"/>
      </rPr>
      <t>村基础设施</t>
    </r>
    <r>
      <rPr>
        <sz val="9"/>
        <rFont val="Times New Roman"/>
        <charset val="0"/>
      </rPr>
      <t>_</t>
    </r>
    <r>
      <rPr>
        <sz val="9"/>
        <rFont val="方正仿宋_GBK"/>
        <charset val="134"/>
      </rPr>
      <t>荣昌区2021年度吴家镇玉峰村杨家沟水泥砼路面建设工程</t>
    </r>
  </si>
  <si>
    <r>
      <rPr>
        <sz val="9"/>
        <rFont val="方正仿宋_GBK"/>
        <charset val="134"/>
      </rPr>
      <t>吴家镇玉峰村建设</t>
    </r>
    <r>
      <rPr>
        <sz val="9"/>
        <rFont val="Times New Roman"/>
        <charset val="0"/>
      </rPr>
      <t>1</t>
    </r>
    <r>
      <rPr>
        <sz val="9"/>
        <rFont val="方正仿宋_GBK"/>
        <charset val="134"/>
      </rPr>
      <t>条共</t>
    </r>
    <r>
      <rPr>
        <sz val="9"/>
        <rFont val="Times New Roman"/>
        <charset val="0"/>
      </rPr>
      <t>1.6</t>
    </r>
    <r>
      <rPr>
        <sz val="9"/>
        <rFont val="方正仿宋_GBK"/>
        <charset val="134"/>
      </rPr>
      <t>公里长、，宽</t>
    </r>
    <r>
      <rPr>
        <sz val="9"/>
        <rFont val="Times New Roman"/>
        <charset val="0"/>
      </rPr>
      <t>4.5</t>
    </r>
    <r>
      <rPr>
        <sz val="9"/>
        <rFont val="方正仿宋_GBK"/>
        <charset val="134"/>
      </rPr>
      <t>米的四好农村产业公路，该公路周边有登旺柠檬基地</t>
    </r>
    <r>
      <rPr>
        <sz val="9"/>
        <rFont val="Times New Roman"/>
        <charset val="0"/>
      </rPr>
      <t>500</t>
    </r>
    <r>
      <rPr>
        <sz val="9"/>
        <rFont val="方正仿宋_GBK"/>
        <charset val="134"/>
      </rPr>
      <t>亩，与周边公路联通，方便周边群众生产生生活与运输农产品，促进脱贫户增收致富。</t>
    </r>
  </si>
  <si>
    <r>
      <rPr>
        <sz val="9"/>
        <rFont val="方正仿宋_GBK"/>
        <charset val="134"/>
      </rPr>
      <t>项目总里程</t>
    </r>
    <r>
      <rPr>
        <sz val="9"/>
        <rFont val="Times New Roman"/>
        <charset val="0"/>
      </rPr>
      <t>1.5</t>
    </r>
    <r>
      <rPr>
        <sz val="9"/>
        <rFont val="方正仿宋_GBK"/>
        <charset val="134"/>
      </rPr>
      <t>公里，可解决吴家镇玉峰村</t>
    </r>
    <r>
      <rPr>
        <sz val="9"/>
        <rFont val="Times New Roman"/>
        <charset val="0"/>
      </rPr>
      <t>200</t>
    </r>
    <r>
      <rPr>
        <sz val="9"/>
        <rFont val="方正仿宋_GBK"/>
        <charset val="134"/>
      </rPr>
      <t>人（其中建档立卡脱贫户</t>
    </r>
    <r>
      <rPr>
        <sz val="9"/>
        <rFont val="Times New Roman"/>
        <charset val="0"/>
      </rPr>
      <t>16</t>
    </r>
    <r>
      <rPr>
        <sz val="9"/>
        <rFont val="方正仿宋_GBK"/>
        <charset val="134"/>
      </rPr>
      <t>人）出行问题</t>
    </r>
  </si>
  <si>
    <r>
      <rPr>
        <sz val="9"/>
        <rFont val="方正仿宋_GBK"/>
        <charset val="134"/>
      </rPr>
      <t>群众全程监督施工，通过改善交通条件，方便</t>
    </r>
    <r>
      <rPr>
        <sz val="9"/>
        <rFont val="Times New Roman"/>
        <charset val="0"/>
      </rPr>
      <t>300</t>
    </r>
    <r>
      <rPr>
        <sz val="9"/>
        <rFont val="方正仿宋_GBK"/>
        <charset val="134"/>
      </rPr>
      <t>人（其中建档立卡脱贫户</t>
    </r>
    <r>
      <rPr>
        <sz val="9"/>
        <rFont val="Times New Roman"/>
        <charset val="0"/>
      </rPr>
      <t>16</t>
    </r>
    <r>
      <rPr>
        <sz val="9"/>
        <rFont val="方正仿宋_GBK"/>
        <charset val="134"/>
      </rPr>
      <t>人）生活出行并降低农产品运输成本，进一步带动产业增收。</t>
    </r>
  </si>
  <si>
    <r>
      <rPr>
        <sz val="9"/>
        <rFont val="方正仿宋_GBK"/>
        <charset val="134"/>
      </rPr>
      <t>建设公路里程</t>
    </r>
    <r>
      <rPr>
        <sz val="9"/>
        <rFont val="Times New Roman"/>
        <charset val="0"/>
      </rPr>
      <t>1.5</t>
    </r>
    <r>
      <rPr>
        <sz val="9"/>
        <rFont val="方正仿宋_GBK"/>
        <charset val="134"/>
      </rPr>
      <t>公里</t>
    </r>
  </si>
  <si>
    <r>
      <rPr>
        <sz val="9"/>
        <rFont val="方正仿宋_GBK"/>
        <charset val="134"/>
      </rPr>
      <t>荣昌区</t>
    </r>
    <r>
      <rPr>
        <sz val="9"/>
        <rFont val="Times New Roman"/>
        <charset val="0"/>
      </rPr>
      <t>2021</t>
    </r>
    <r>
      <rPr>
        <sz val="9"/>
        <rFont val="方正仿宋_GBK"/>
        <charset val="134"/>
      </rPr>
      <t>年度吴家镇玉峰村包家堰公路水泥砼路面建设工程</t>
    </r>
  </si>
  <si>
    <r>
      <rPr>
        <sz val="9"/>
        <rFont val="方正仿宋_GBK"/>
        <charset val="134"/>
      </rPr>
      <t>荣昌区</t>
    </r>
    <r>
      <rPr>
        <sz val="9"/>
        <rFont val="Times New Roman"/>
        <charset val="0"/>
      </rPr>
      <t>_</t>
    </r>
    <r>
      <rPr>
        <sz val="9"/>
        <rFont val="方正仿宋_GBK"/>
        <charset val="134"/>
      </rPr>
      <t>村基础设施</t>
    </r>
    <r>
      <rPr>
        <sz val="9"/>
        <rFont val="Times New Roman"/>
        <charset val="0"/>
      </rPr>
      <t>_</t>
    </r>
    <r>
      <rPr>
        <sz val="9"/>
        <rFont val="方正仿宋_GBK"/>
        <charset val="134"/>
      </rPr>
      <t>荣昌区</t>
    </r>
    <r>
      <rPr>
        <sz val="9"/>
        <rFont val="Times New Roman"/>
        <charset val="0"/>
      </rPr>
      <t>2021</t>
    </r>
    <r>
      <rPr>
        <sz val="9"/>
        <rFont val="方正仿宋_GBK"/>
        <charset val="134"/>
      </rPr>
      <t>年度吴家镇玉峰村包家堰公路水泥砼路面建设工程</t>
    </r>
  </si>
  <si>
    <r>
      <rPr>
        <sz val="9"/>
        <rFont val="方正仿宋_GBK"/>
        <charset val="134"/>
      </rPr>
      <t>吴家镇玉峰村建设长</t>
    </r>
    <r>
      <rPr>
        <sz val="9"/>
        <rFont val="Times New Roman"/>
        <charset val="0"/>
      </rPr>
      <t>1</t>
    </r>
    <r>
      <rPr>
        <sz val="9"/>
        <rFont val="方正仿宋_GBK"/>
        <charset val="134"/>
      </rPr>
      <t>公里，宽</t>
    </r>
    <r>
      <rPr>
        <sz val="9"/>
        <rFont val="Times New Roman"/>
        <charset val="0"/>
      </rPr>
      <t>4.5</t>
    </r>
    <r>
      <rPr>
        <sz val="9"/>
        <rFont val="方正仿宋_GBK"/>
        <charset val="134"/>
      </rPr>
      <t>米的水泥路路面。</t>
    </r>
  </si>
  <si>
    <r>
      <rPr>
        <sz val="9"/>
        <rFont val="方正仿宋_GBK"/>
        <charset val="134"/>
      </rPr>
      <t>项目总里程</t>
    </r>
    <r>
      <rPr>
        <sz val="9"/>
        <rFont val="Times New Roman"/>
        <charset val="0"/>
      </rPr>
      <t>1</t>
    </r>
    <r>
      <rPr>
        <sz val="9"/>
        <rFont val="方正仿宋_GBK"/>
        <charset val="134"/>
      </rPr>
      <t>公里，可解决吴家镇玉峰村</t>
    </r>
    <r>
      <rPr>
        <sz val="9"/>
        <rFont val="Times New Roman"/>
        <charset val="0"/>
      </rPr>
      <t>170</t>
    </r>
    <r>
      <rPr>
        <sz val="9"/>
        <rFont val="方正仿宋_GBK"/>
        <charset val="134"/>
      </rPr>
      <t>人（其中建档立卡脱贫户</t>
    </r>
    <r>
      <rPr>
        <sz val="9"/>
        <rFont val="Times New Roman"/>
        <charset val="0"/>
      </rPr>
      <t>13</t>
    </r>
    <r>
      <rPr>
        <sz val="9"/>
        <rFont val="方正仿宋_GBK"/>
        <charset val="134"/>
      </rPr>
      <t>人）出行问题</t>
    </r>
  </si>
  <si>
    <r>
      <rPr>
        <sz val="9"/>
        <rFont val="方正仿宋_GBK"/>
        <charset val="134"/>
      </rPr>
      <t>群众全程监督施工，通过改善交通条件，方便</t>
    </r>
    <r>
      <rPr>
        <sz val="9"/>
        <rFont val="Times New Roman"/>
        <charset val="0"/>
      </rPr>
      <t>17</t>
    </r>
    <r>
      <rPr>
        <sz val="9"/>
        <rFont val="方正仿宋_GBK"/>
        <charset val="134"/>
      </rPr>
      <t>人（其中建档立卡脱贫户</t>
    </r>
    <r>
      <rPr>
        <sz val="9"/>
        <rFont val="Times New Roman"/>
        <charset val="0"/>
      </rPr>
      <t>13</t>
    </r>
    <r>
      <rPr>
        <sz val="9"/>
        <rFont val="方正仿宋_GBK"/>
        <charset val="134"/>
      </rPr>
      <t>人）生活出行并降低农产品运输成本。</t>
    </r>
  </si>
  <si>
    <r>
      <rPr>
        <sz val="9"/>
        <rFont val="方正仿宋_GBK"/>
        <charset val="134"/>
      </rPr>
      <t>建设公路里程</t>
    </r>
    <r>
      <rPr>
        <sz val="9"/>
        <rFont val="Times New Roman"/>
        <charset val="0"/>
      </rPr>
      <t>1</t>
    </r>
    <r>
      <rPr>
        <sz val="9"/>
        <rFont val="方正仿宋_GBK"/>
        <charset val="134"/>
      </rPr>
      <t>公里</t>
    </r>
  </si>
  <si>
    <r>
      <rPr>
        <sz val="9"/>
        <rFont val="方正仿宋_GBK"/>
        <charset val="134"/>
      </rPr>
      <t>荣昌区</t>
    </r>
    <r>
      <rPr>
        <sz val="9"/>
        <rFont val="Times New Roman"/>
        <charset val="0"/>
      </rPr>
      <t>2021</t>
    </r>
    <r>
      <rPr>
        <sz val="9"/>
        <rFont val="方正仿宋_GBK"/>
        <charset val="134"/>
      </rPr>
      <t>年度吴家镇十烈村十烈</t>
    </r>
    <r>
      <rPr>
        <sz val="9"/>
        <rFont val="Times New Roman"/>
        <charset val="0"/>
      </rPr>
      <t>2</t>
    </r>
    <r>
      <rPr>
        <sz val="9"/>
        <rFont val="方正仿宋_GBK"/>
        <charset val="134"/>
      </rPr>
      <t>社产业公路水泥砼路面建设工程</t>
    </r>
  </si>
  <si>
    <r>
      <rPr>
        <sz val="9"/>
        <rFont val="方正仿宋_GBK"/>
        <charset val="134"/>
      </rPr>
      <t>荣昌区</t>
    </r>
    <r>
      <rPr>
        <sz val="9"/>
        <rFont val="Times New Roman"/>
        <charset val="0"/>
      </rPr>
      <t>_</t>
    </r>
    <r>
      <rPr>
        <sz val="9"/>
        <rFont val="方正仿宋_GBK"/>
        <charset val="134"/>
      </rPr>
      <t>村基础设施</t>
    </r>
    <r>
      <rPr>
        <sz val="9"/>
        <rFont val="Times New Roman"/>
        <charset val="0"/>
      </rPr>
      <t>_</t>
    </r>
    <r>
      <rPr>
        <sz val="9"/>
        <rFont val="方正仿宋_GBK"/>
        <charset val="134"/>
      </rPr>
      <t>荣昌区</t>
    </r>
    <r>
      <rPr>
        <sz val="9"/>
        <rFont val="Times New Roman"/>
        <charset val="0"/>
      </rPr>
      <t>2021</t>
    </r>
    <r>
      <rPr>
        <sz val="9"/>
        <rFont val="方正仿宋_GBK"/>
        <charset val="134"/>
      </rPr>
      <t>年度吴家镇十烈村十烈</t>
    </r>
    <r>
      <rPr>
        <sz val="9"/>
        <rFont val="Times New Roman"/>
        <charset val="0"/>
      </rPr>
      <t>2</t>
    </r>
    <r>
      <rPr>
        <sz val="9"/>
        <rFont val="方正仿宋_GBK"/>
        <charset val="134"/>
      </rPr>
      <t>社产业公路水泥砼路面建设工程</t>
    </r>
  </si>
  <si>
    <r>
      <rPr>
        <sz val="9"/>
        <rFont val="方正仿宋_GBK"/>
        <charset val="134"/>
      </rPr>
      <t>吴家镇十烈社区建设</t>
    </r>
    <r>
      <rPr>
        <sz val="9"/>
        <rFont val="Times New Roman"/>
        <charset val="0"/>
      </rPr>
      <t>1</t>
    </r>
    <r>
      <rPr>
        <sz val="9"/>
        <rFont val="方正仿宋_GBK"/>
        <charset val="134"/>
      </rPr>
      <t>条共</t>
    </r>
    <r>
      <rPr>
        <sz val="9"/>
        <rFont val="Times New Roman"/>
        <charset val="0"/>
      </rPr>
      <t>3.3</t>
    </r>
    <r>
      <rPr>
        <sz val="9"/>
        <rFont val="方正仿宋_GBK"/>
        <charset val="134"/>
      </rPr>
      <t>公里长，宽</t>
    </r>
    <r>
      <rPr>
        <sz val="9"/>
        <rFont val="Times New Roman"/>
        <charset val="0"/>
      </rPr>
      <t>4.5</t>
    </r>
    <r>
      <rPr>
        <sz val="9"/>
        <rFont val="方正仿宋_GBK"/>
        <charset val="134"/>
      </rPr>
      <t>米的四好农村产业公路，该公路周边有农户种植水稻</t>
    </r>
    <r>
      <rPr>
        <sz val="9"/>
        <rFont val="Times New Roman"/>
        <charset val="0"/>
      </rPr>
      <t>400</t>
    </r>
    <r>
      <rPr>
        <sz val="9"/>
        <rFont val="方正仿宋_GBK"/>
        <charset val="134"/>
      </rPr>
      <t>亩，与周边公路联通，方便周边群众生产生生活与运输农产品，促进脱贫户增收致富。</t>
    </r>
  </si>
  <si>
    <r>
      <rPr>
        <sz val="9"/>
        <rFont val="方正仿宋_GBK"/>
        <charset val="134"/>
      </rPr>
      <t>荣昌区吴家镇十烈社区</t>
    </r>
  </si>
  <si>
    <r>
      <rPr>
        <sz val="9"/>
        <rFont val="方正仿宋_GBK"/>
        <charset val="134"/>
      </rPr>
      <t>项目总里程</t>
    </r>
    <r>
      <rPr>
        <sz val="9"/>
        <rFont val="Times New Roman"/>
        <charset val="0"/>
      </rPr>
      <t>3.3</t>
    </r>
    <r>
      <rPr>
        <sz val="9"/>
        <rFont val="方正仿宋_GBK"/>
        <charset val="134"/>
      </rPr>
      <t>公里，可解决吴家镇十烈社区</t>
    </r>
    <r>
      <rPr>
        <sz val="9"/>
        <rFont val="Times New Roman"/>
        <charset val="0"/>
      </rPr>
      <t>400</t>
    </r>
    <r>
      <rPr>
        <sz val="9"/>
        <rFont val="方正仿宋_GBK"/>
        <charset val="134"/>
      </rPr>
      <t>人（其中建档立卡脱贫户</t>
    </r>
    <r>
      <rPr>
        <sz val="9"/>
        <rFont val="Times New Roman"/>
        <charset val="0"/>
      </rPr>
      <t>63</t>
    </r>
    <r>
      <rPr>
        <sz val="9"/>
        <rFont val="方正仿宋_GBK"/>
        <charset val="134"/>
      </rPr>
      <t>人）出行问题</t>
    </r>
  </si>
  <si>
    <r>
      <rPr>
        <sz val="9"/>
        <rFont val="方正仿宋_GBK"/>
        <charset val="134"/>
      </rPr>
      <t>群众全程监督施工，通过改善交通条件，方便</t>
    </r>
    <r>
      <rPr>
        <sz val="9"/>
        <rFont val="Times New Roman"/>
        <charset val="0"/>
      </rPr>
      <t>400</t>
    </r>
    <r>
      <rPr>
        <sz val="9"/>
        <rFont val="方正仿宋_GBK"/>
        <charset val="134"/>
      </rPr>
      <t>人（其中建档立卡脱贫户</t>
    </r>
    <r>
      <rPr>
        <sz val="9"/>
        <rFont val="Times New Roman"/>
        <charset val="0"/>
      </rPr>
      <t>33</t>
    </r>
    <r>
      <rPr>
        <sz val="9"/>
        <rFont val="方正仿宋_GBK"/>
        <charset val="134"/>
      </rPr>
      <t>人）生活出行并降低农产品运输成本，进一步带动产业增收。</t>
    </r>
  </si>
  <si>
    <r>
      <rPr>
        <sz val="9"/>
        <rFont val="方正仿宋_GBK"/>
        <charset val="134"/>
      </rPr>
      <t>建设公路里程</t>
    </r>
    <r>
      <rPr>
        <sz val="9"/>
        <rFont val="Times New Roman"/>
        <charset val="0"/>
      </rPr>
      <t>3.3</t>
    </r>
    <r>
      <rPr>
        <sz val="9"/>
        <rFont val="方正仿宋_GBK"/>
        <charset val="134"/>
      </rPr>
      <t>公里</t>
    </r>
  </si>
  <si>
    <r>
      <rPr>
        <sz val="9"/>
        <rFont val="方正仿宋_GBK"/>
        <charset val="134"/>
      </rPr>
      <t>杨万里</t>
    </r>
  </si>
  <si>
    <t>18223497791</t>
  </si>
  <si>
    <r>
      <rPr>
        <sz val="9"/>
        <rFont val="方正仿宋_GBK"/>
        <charset val="134"/>
      </rPr>
      <t>荣昌区</t>
    </r>
    <r>
      <rPr>
        <sz val="9"/>
        <rFont val="Times New Roman"/>
        <charset val="0"/>
      </rPr>
      <t>2021</t>
    </r>
    <r>
      <rPr>
        <sz val="9"/>
        <rFont val="方正仿宋_GBK"/>
        <charset val="134"/>
      </rPr>
      <t>年度仁义镇巴毛冲产业公路建设工程</t>
    </r>
  </si>
  <si>
    <r>
      <rPr>
        <sz val="9"/>
        <rFont val="方正仿宋_GBK"/>
        <charset val="134"/>
      </rPr>
      <t>荣昌区</t>
    </r>
    <r>
      <rPr>
        <sz val="9"/>
        <rFont val="Times New Roman"/>
        <charset val="0"/>
      </rPr>
      <t>_</t>
    </r>
    <r>
      <rPr>
        <sz val="9"/>
        <rFont val="方正仿宋_GBK"/>
        <charset val="134"/>
      </rPr>
      <t>村基础设施</t>
    </r>
    <r>
      <rPr>
        <sz val="9"/>
        <rFont val="Times New Roman"/>
        <charset val="0"/>
      </rPr>
      <t>_</t>
    </r>
    <r>
      <rPr>
        <sz val="9"/>
        <rFont val="方正仿宋_GBK"/>
        <charset val="134"/>
      </rPr>
      <t>荣昌区</t>
    </r>
    <r>
      <rPr>
        <sz val="9"/>
        <rFont val="Times New Roman"/>
        <charset val="0"/>
      </rPr>
      <t>2021</t>
    </r>
    <r>
      <rPr>
        <sz val="9"/>
        <rFont val="方正仿宋_GBK"/>
        <charset val="134"/>
      </rPr>
      <t>年度仁义镇巴毛冲产业公路建设工程</t>
    </r>
  </si>
  <si>
    <r>
      <rPr>
        <sz val="9"/>
        <rFont val="方正仿宋_GBK"/>
        <charset val="134"/>
      </rPr>
      <t>仁义镇永灵村</t>
    </r>
    <r>
      <rPr>
        <sz val="9"/>
        <rFont val="Times New Roman"/>
        <charset val="0"/>
      </rPr>
      <t>2</t>
    </r>
    <r>
      <rPr>
        <sz val="9"/>
        <rFont val="方正仿宋_GBK"/>
        <charset val="134"/>
      </rPr>
      <t>组建设</t>
    </r>
    <r>
      <rPr>
        <sz val="9"/>
        <rFont val="Times New Roman"/>
        <charset val="0"/>
      </rPr>
      <t>1</t>
    </r>
    <r>
      <rPr>
        <sz val="9"/>
        <rFont val="方正仿宋_GBK"/>
        <charset val="134"/>
      </rPr>
      <t>条</t>
    </r>
    <r>
      <rPr>
        <sz val="9"/>
        <rFont val="Times New Roman"/>
        <charset val="0"/>
      </rPr>
      <t>4.753</t>
    </r>
    <r>
      <rPr>
        <sz val="9"/>
        <rFont val="方正仿宋_GBK"/>
        <charset val="134"/>
      </rPr>
      <t>公里长，宽</t>
    </r>
    <r>
      <rPr>
        <sz val="9"/>
        <rFont val="Times New Roman"/>
        <charset val="0"/>
      </rPr>
      <t>4.5</t>
    </r>
    <r>
      <rPr>
        <sz val="9"/>
        <rFont val="方正仿宋_GBK"/>
        <charset val="134"/>
      </rPr>
      <t>米的四好农村产业公路，该公路周边有稻虾养殖</t>
    </r>
    <r>
      <rPr>
        <sz val="9"/>
        <rFont val="Times New Roman"/>
        <charset val="0"/>
      </rPr>
      <t>50</t>
    </r>
    <r>
      <rPr>
        <sz val="9"/>
        <rFont val="方正仿宋_GBK"/>
        <charset val="134"/>
      </rPr>
      <t>亩，花椒种植</t>
    </r>
    <r>
      <rPr>
        <sz val="9"/>
        <rFont val="Times New Roman"/>
        <charset val="0"/>
      </rPr>
      <t>30</t>
    </r>
    <r>
      <rPr>
        <sz val="9"/>
        <rFont val="方正仿宋_GBK"/>
        <charset val="134"/>
      </rPr>
      <t>亩，李子种植</t>
    </r>
    <r>
      <rPr>
        <sz val="9"/>
        <rFont val="Times New Roman"/>
        <charset val="0"/>
      </rPr>
      <t>20</t>
    </r>
    <r>
      <rPr>
        <sz val="9"/>
        <rFont val="方正仿宋_GBK"/>
        <charset val="134"/>
      </rPr>
      <t>亩，方便周边群众生产生生活与运输农产品，促进脱贫户增收致富。</t>
    </r>
  </si>
  <si>
    <r>
      <rPr>
        <sz val="9"/>
        <rFont val="方正仿宋_GBK"/>
        <charset val="134"/>
      </rPr>
      <t>荣昌区仁义镇永灵村</t>
    </r>
  </si>
  <si>
    <r>
      <rPr>
        <sz val="9"/>
        <rFont val="方正仿宋_GBK"/>
        <charset val="134"/>
      </rPr>
      <t>项目实施可解决仁义镇永灵村</t>
    </r>
    <r>
      <rPr>
        <sz val="9"/>
        <rFont val="Times New Roman"/>
        <charset val="0"/>
      </rPr>
      <t>658</t>
    </r>
    <r>
      <rPr>
        <sz val="9"/>
        <rFont val="方正仿宋_GBK"/>
        <charset val="134"/>
      </rPr>
      <t>人（其中建档立卡脱贫户</t>
    </r>
    <r>
      <rPr>
        <sz val="9"/>
        <rFont val="Times New Roman"/>
        <charset val="0"/>
      </rPr>
      <t>20</t>
    </r>
    <r>
      <rPr>
        <sz val="9"/>
        <rFont val="方正仿宋_GBK"/>
        <charset val="134"/>
      </rPr>
      <t>人）出行问题，可带动生猪、小家禽等产业发展。</t>
    </r>
  </si>
  <si>
    <r>
      <rPr>
        <sz val="9"/>
        <rFont val="方正仿宋_GBK"/>
        <charset val="134"/>
      </rPr>
      <t>项目实施可解决仁义镇永灵村</t>
    </r>
    <r>
      <rPr>
        <sz val="9"/>
        <rFont val="Times New Roman"/>
        <charset val="0"/>
      </rPr>
      <t>658</t>
    </r>
    <r>
      <rPr>
        <sz val="9"/>
        <rFont val="方正仿宋_GBK"/>
        <charset val="134"/>
      </rPr>
      <t>人（其中建档立卡脱贫户</t>
    </r>
    <r>
      <rPr>
        <sz val="9"/>
        <rFont val="Times New Roman"/>
        <charset val="0"/>
      </rPr>
      <t>20</t>
    </r>
    <r>
      <rPr>
        <sz val="9"/>
        <rFont val="方正仿宋_GBK"/>
        <charset val="134"/>
      </rPr>
      <t>人）出行问题，可带动生猪、小家禽等产业发展，进一步带动产业增收。</t>
    </r>
  </si>
  <si>
    <r>
      <rPr>
        <sz val="9"/>
        <rFont val="方正仿宋_GBK"/>
        <charset val="134"/>
      </rPr>
      <t>新建农村公路里程</t>
    </r>
    <r>
      <rPr>
        <sz val="9"/>
        <rFont val="Times New Roman"/>
        <charset val="0"/>
      </rPr>
      <t>4.753</t>
    </r>
    <r>
      <rPr>
        <sz val="9"/>
        <rFont val="方正仿宋_GBK"/>
        <charset val="134"/>
      </rPr>
      <t>公里</t>
    </r>
  </si>
  <si>
    <r>
      <rPr>
        <sz val="9"/>
        <rFont val="方正仿宋_GBK"/>
        <charset val="134"/>
      </rPr>
      <t>受益建档立卡脱贫人数</t>
    </r>
    <r>
      <rPr>
        <sz val="9"/>
        <rFont val="Times New Roman"/>
        <charset val="0"/>
      </rPr>
      <t>≥</t>
    </r>
    <r>
      <rPr>
        <sz val="9"/>
        <rFont val="方正仿宋_GBK"/>
        <charset val="134"/>
      </rPr>
      <t>受益脱贫人口</t>
    </r>
    <r>
      <rPr>
        <sz val="9"/>
        <rFont val="Times New Roman"/>
        <charset val="0"/>
      </rPr>
      <t>20</t>
    </r>
    <r>
      <rPr>
        <sz val="9"/>
        <rFont val="方正仿宋_GBK"/>
        <charset val="134"/>
      </rPr>
      <t>人。</t>
    </r>
  </si>
  <si>
    <r>
      <rPr>
        <sz val="9"/>
        <rFont val="方正仿宋_GBK"/>
        <charset val="134"/>
      </rPr>
      <t>陈德才</t>
    </r>
  </si>
  <si>
    <r>
      <rPr>
        <sz val="9"/>
        <rFont val="方正仿宋_GBK"/>
        <charset val="134"/>
      </rPr>
      <t>荣昌区</t>
    </r>
    <r>
      <rPr>
        <sz val="9"/>
        <rFont val="Times New Roman"/>
        <charset val="0"/>
      </rPr>
      <t>2021</t>
    </r>
    <r>
      <rPr>
        <sz val="9"/>
        <rFont val="方正仿宋_GBK"/>
        <charset val="134"/>
      </rPr>
      <t>年度仁义镇拱桥支路建设工程</t>
    </r>
  </si>
  <si>
    <r>
      <rPr>
        <sz val="9"/>
        <rFont val="方正仿宋_GBK"/>
        <charset val="134"/>
      </rPr>
      <t>荣昌区</t>
    </r>
    <r>
      <rPr>
        <sz val="9"/>
        <rFont val="Times New Roman"/>
        <charset val="0"/>
      </rPr>
      <t>_</t>
    </r>
    <r>
      <rPr>
        <sz val="9"/>
        <rFont val="方正仿宋_GBK"/>
        <charset val="134"/>
      </rPr>
      <t>村基础设施</t>
    </r>
    <r>
      <rPr>
        <sz val="9"/>
        <rFont val="Times New Roman"/>
        <charset val="0"/>
      </rPr>
      <t>_</t>
    </r>
    <r>
      <rPr>
        <sz val="9"/>
        <rFont val="方正仿宋_GBK"/>
        <charset val="134"/>
      </rPr>
      <t>荣昌区</t>
    </r>
    <r>
      <rPr>
        <sz val="9"/>
        <rFont val="Times New Roman"/>
        <charset val="0"/>
      </rPr>
      <t>2021</t>
    </r>
    <r>
      <rPr>
        <sz val="9"/>
        <rFont val="方正仿宋_GBK"/>
        <charset val="134"/>
      </rPr>
      <t>年度仁义镇拱桥支路建设工程</t>
    </r>
  </si>
  <si>
    <r>
      <rPr>
        <sz val="9"/>
        <rFont val="方正仿宋_GBK"/>
        <charset val="134"/>
      </rPr>
      <t>建设</t>
    </r>
    <r>
      <rPr>
        <sz val="9"/>
        <rFont val="Times New Roman"/>
        <charset val="0"/>
      </rPr>
      <t>1</t>
    </r>
    <r>
      <rPr>
        <sz val="9"/>
        <rFont val="方正仿宋_GBK"/>
        <charset val="134"/>
      </rPr>
      <t>条长</t>
    </r>
    <r>
      <rPr>
        <sz val="9"/>
        <rFont val="Times New Roman"/>
        <charset val="0"/>
      </rPr>
      <t>1.727</t>
    </r>
    <r>
      <rPr>
        <sz val="9"/>
        <rFont val="方正仿宋_GBK"/>
        <charset val="134"/>
      </rPr>
      <t>公里长，宽</t>
    </r>
    <r>
      <rPr>
        <sz val="9"/>
        <rFont val="Times New Roman"/>
        <charset val="0"/>
      </rPr>
      <t>4.5</t>
    </r>
    <r>
      <rPr>
        <sz val="9"/>
        <rFont val="方正仿宋_GBK"/>
        <charset val="134"/>
      </rPr>
      <t>米的四好农村公路，该公路周边种植有红枫</t>
    </r>
    <r>
      <rPr>
        <sz val="9"/>
        <rFont val="Times New Roman"/>
        <charset val="0"/>
      </rPr>
      <t>200</t>
    </r>
    <r>
      <rPr>
        <sz val="9"/>
        <rFont val="方正仿宋_GBK"/>
        <charset val="134"/>
      </rPr>
      <t>亩，牧草</t>
    </r>
    <r>
      <rPr>
        <sz val="9"/>
        <rFont val="Times New Roman"/>
        <charset val="0"/>
      </rPr>
      <t>200</t>
    </r>
    <r>
      <rPr>
        <sz val="9"/>
        <rFont val="方正仿宋_GBK"/>
        <charset val="134"/>
      </rPr>
      <t>亩</t>
    </r>
    <r>
      <rPr>
        <sz val="9"/>
        <rFont val="Times New Roman"/>
        <charset val="0"/>
      </rPr>
      <t xml:space="preserve">  </t>
    </r>
    <r>
      <rPr>
        <sz val="9"/>
        <rFont val="方正仿宋_GBK"/>
        <charset val="134"/>
      </rPr>
      <t>鱼腥草</t>
    </r>
    <r>
      <rPr>
        <sz val="9"/>
        <rFont val="Times New Roman"/>
        <charset val="0"/>
      </rPr>
      <t>100</t>
    </r>
    <r>
      <rPr>
        <sz val="9"/>
        <rFont val="方正仿宋_GBK"/>
        <charset val="134"/>
      </rPr>
      <t>亩，方便周边群众生产生活与运输农产品，促进脱贫户增收致富。</t>
    </r>
  </si>
  <si>
    <r>
      <rPr>
        <sz val="9"/>
        <rFont val="方正仿宋_GBK"/>
        <charset val="134"/>
      </rPr>
      <t>项目实施可解决仁义镇永灵村</t>
    </r>
    <r>
      <rPr>
        <sz val="9"/>
        <rFont val="Times New Roman"/>
        <charset val="0"/>
      </rPr>
      <t>730</t>
    </r>
    <r>
      <rPr>
        <sz val="9"/>
        <rFont val="方正仿宋_GBK"/>
        <charset val="134"/>
      </rPr>
      <t>人（其中建档立卡脱贫户</t>
    </r>
    <r>
      <rPr>
        <sz val="9"/>
        <rFont val="Times New Roman"/>
        <charset val="0"/>
      </rPr>
      <t>33</t>
    </r>
    <r>
      <rPr>
        <sz val="9"/>
        <rFont val="方正仿宋_GBK"/>
        <charset val="134"/>
      </rPr>
      <t>人）出行问题，可带动生猪、小家禽等产业发展。</t>
    </r>
  </si>
  <si>
    <r>
      <rPr>
        <sz val="9"/>
        <rFont val="方正仿宋_GBK"/>
        <charset val="134"/>
      </rPr>
      <t>新建农村产业公路里程</t>
    </r>
    <r>
      <rPr>
        <sz val="9"/>
        <rFont val="Times New Roman"/>
        <charset val="0"/>
      </rPr>
      <t>1.727</t>
    </r>
    <r>
      <rPr>
        <sz val="9"/>
        <rFont val="方正仿宋_GBK"/>
        <charset val="134"/>
      </rPr>
      <t>公里</t>
    </r>
  </si>
  <si>
    <r>
      <rPr>
        <sz val="9"/>
        <rFont val="方正仿宋_GBK"/>
        <charset val="134"/>
      </rPr>
      <t>荣昌区</t>
    </r>
    <r>
      <rPr>
        <sz val="9"/>
        <rFont val="Times New Roman"/>
        <charset val="0"/>
      </rPr>
      <t>2021</t>
    </r>
    <r>
      <rPr>
        <sz val="9"/>
        <rFont val="方正仿宋_GBK"/>
        <charset val="134"/>
      </rPr>
      <t>年度仁义镇陈家公路建设工程</t>
    </r>
  </si>
  <si>
    <r>
      <rPr>
        <sz val="9"/>
        <rFont val="方正仿宋_GBK"/>
        <charset val="134"/>
      </rPr>
      <t>荣昌区</t>
    </r>
    <r>
      <rPr>
        <sz val="9"/>
        <rFont val="Times New Roman"/>
        <charset val="0"/>
      </rPr>
      <t>_</t>
    </r>
    <r>
      <rPr>
        <sz val="9"/>
        <rFont val="方正仿宋_GBK"/>
        <charset val="134"/>
      </rPr>
      <t>村基础设施</t>
    </r>
    <r>
      <rPr>
        <sz val="9"/>
        <rFont val="Times New Roman"/>
        <charset val="0"/>
      </rPr>
      <t>_</t>
    </r>
    <r>
      <rPr>
        <sz val="9"/>
        <rFont val="方正仿宋_GBK"/>
        <charset val="134"/>
      </rPr>
      <t>荣昌区</t>
    </r>
    <r>
      <rPr>
        <sz val="9"/>
        <rFont val="Times New Roman"/>
        <charset val="0"/>
      </rPr>
      <t>2021</t>
    </r>
    <r>
      <rPr>
        <sz val="9"/>
        <rFont val="方正仿宋_GBK"/>
        <charset val="134"/>
      </rPr>
      <t>年度仁义镇陈家公路建设工程</t>
    </r>
  </si>
  <si>
    <r>
      <rPr>
        <sz val="9"/>
        <rFont val="方正仿宋_GBK"/>
        <charset val="134"/>
      </rPr>
      <t>仁义镇红梅社区</t>
    </r>
    <r>
      <rPr>
        <sz val="9"/>
        <rFont val="Times New Roman"/>
        <charset val="0"/>
      </rPr>
      <t>2</t>
    </r>
    <r>
      <rPr>
        <sz val="9"/>
        <rFont val="方正仿宋_GBK"/>
        <charset val="134"/>
      </rPr>
      <t>组新建长</t>
    </r>
    <r>
      <rPr>
        <sz val="9"/>
        <rFont val="Times New Roman"/>
        <charset val="0"/>
      </rPr>
      <t>0.452</t>
    </r>
    <r>
      <rPr>
        <sz val="9"/>
        <rFont val="方正仿宋_GBK"/>
        <charset val="134"/>
      </rPr>
      <t>公里，宽</t>
    </r>
    <r>
      <rPr>
        <sz val="9"/>
        <rFont val="Times New Roman"/>
        <charset val="0"/>
      </rPr>
      <t>4.5</t>
    </r>
    <r>
      <rPr>
        <sz val="9"/>
        <rFont val="方正仿宋_GBK"/>
        <charset val="134"/>
      </rPr>
      <t>米的混凝土路面。</t>
    </r>
  </si>
  <si>
    <r>
      <rPr>
        <sz val="9"/>
        <rFont val="方正仿宋_GBK"/>
        <charset val="134"/>
      </rPr>
      <t>荣昌区仁义镇红梅社区</t>
    </r>
  </si>
  <si>
    <r>
      <rPr>
        <sz val="9"/>
        <rFont val="方正仿宋_GBK"/>
        <charset val="134"/>
      </rPr>
      <t>项目实施可解决仁义镇红梅社区</t>
    </r>
    <r>
      <rPr>
        <sz val="9"/>
        <rFont val="Times New Roman"/>
        <charset val="0"/>
      </rPr>
      <t>202</t>
    </r>
    <r>
      <rPr>
        <sz val="9"/>
        <rFont val="方正仿宋_GBK"/>
        <charset val="134"/>
      </rPr>
      <t>人（其中建档立卡脱贫户</t>
    </r>
    <r>
      <rPr>
        <sz val="9"/>
        <rFont val="Times New Roman"/>
        <charset val="0"/>
      </rPr>
      <t>4</t>
    </r>
    <r>
      <rPr>
        <sz val="9"/>
        <rFont val="方正仿宋_GBK"/>
        <charset val="134"/>
      </rPr>
      <t>人）出行问题，可带动生猪、小家禽等产业发展。</t>
    </r>
  </si>
  <si>
    <r>
      <rPr>
        <sz val="9"/>
        <rFont val="方正仿宋_GBK"/>
        <charset val="134"/>
      </rPr>
      <t>新建农村公路里程</t>
    </r>
    <r>
      <rPr>
        <sz val="9"/>
        <rFont val="Times New Roman"/>
        <charset val="0"/>
      </rPr>
      <t>0.452</t>
    </r>
    <r>
      <rPr>
        <sz val="9"/>
        <rFont val="方正仿宋_GBK"/>
        <charset val="134"/>
      </rPr>
      <t>公里</t>
    </r>
  </si>
  <si>
    <r>
      <rPr>
        <sz val="9"/>
        <rFont val="方正仿宋_GBK"/>
        <charset val="134"/>
      </rPr>
      <t>受益建档立卡脱贫人数</t>
    </r>
    <r>
      <rPr>
        <sz val="9"/>
        <rFont val="Times New Roman"/>
        <charset val="0"/>
      </rPr>
      <t>≥</t>
    </r>
    <r>
      <rPr>
        <sz val="9"/>
        <rFont val="方正仿宋_GBK"/>
        <charset val="134"/>
      </rPr>
      <t>受益脱贫人口</t>
    </r>
    <r>
      <rPr>
        <sz val="9"/>
        <rFont val="Times New Roman"/>
        <charset val="0"/>
      </rPr>
      <t>4</t>
    </r>
    <r>
      <rPr>
        <sz val="9"/>
        <rFont val="方正仿宋_GBK"/>
        <charset val="134"/>
      </rPr>
      <t>人。</t>
    </r>
  </si>
  <si>
    <r>
      <rPr>
        <sz val="9"/>
        <rFont val="方正仿宋_GBK"/>
        <charset val="134"/>
      </rPr>
      <t>张俊</t>
    </r>
  </si>
  <si>
    <r>
      <rPr>
        <sz val="9"/>
        <rFont val="方正仿宋_GBK"/>
        <charset val="134"/>
      </rPr>
      <t>荣昌区</t>
    </r>
    <r>
      <rPr>
        <sz val="9"/>
        <rFont val="Times New Roman"/>
        <charset val="0"/>
      </rPr>
      <t>2021</t>
    </r>
    <r>
      <rPr>
        <sz val="9"/>
        <rFont val="方正仿宋_GBK"/>
        <charset val="134"/>
      </rPr>
      <t>年度仁义镇木板桥产业公路建设工程</t>
    </r>
  </si>
  <si>
    <r>
      <rPr>
        <sz val="9"/>
        <rFont val="方正仿宋_GBK"/>
        <charset val="134"/>
      </rPr>
      <t>荣昌区</t>
    </r>
    <r>
      <rPr>
        <sz val="9"/>
        <rFont val="Times New Roman"/>
        <charset val="0"/>
      </rPr>
      <t>_</t>
    </r>
    <r>
      <rPr>
        <sz val="9"/>
        <rFont val="方正仿宋_GBK"/>
        <charset val="134"/>
      </rPr>
      <t>村基础设施</t>
    </r>
    <r>
      <rPr>
        <sz val="9"/>
        <rFont val="Times New Roman"/>
        <charset val="0"/>
      </rPr>
      <t>_</t>
    </r>
    <r>
      <rPr>
        <sz val="9"/>
        <rFont val="方正仿宋_GBK"/>
        <charset val="134"/>
      </rPr>
      <t>荣昌区</t>
    </r>
    <r>
      <rPr>
        <sz val="9"/>
        <rFont val="Times New Roman"/>
        <charset val="0"/>
      </rPr>
      <t>2021</t>
    </r>
    <r>
      <rPr>
        <sz val="9"/>
        <rFont val="方正仿宋_GBK"/>
        <charset val="134"/>
      </rPr>
      <t>年度仁义镇木板桥产业公路建设工程</t>
    </r>
  </si>
  <si>
    <r>
      <rPr>
        <sz val="9"/>
        <rFont val="方正仿宋_GBK"/>
        <charset val="134"/>
      </rPr>
      <t>仁义镇正华社区</t>
    </r>
    <r>
      <rPr>
        <sz val="9"/>
        <rFont val="Times New Roman"/>
        <charset val="0"/>
      </rPr>
      <t>5</t>
    </r>
    <r>
      <rPr>
        <sz val="9"/>
        <rFont val="方正仿宋_GBK"/>
        <charset val="134"/>
      </rPr>
      <t>组、</t>
    </r>
    <r>
      <rPr>
        <sz val="9"/>
        <rFont val="Times New Roman"/>
        <charset val="0"/>
      </rPr>
      <t>6</t>
    </r>
    <r>
      <rPr>
        <sz val="9"/>
        <rFont val="方正仿宋_GBK"/>
        <charset val="134"/>
      </rPr>
      <t>组，三星村</t>
    </r>
    <r>
      <rPr>
        <sz val="9"/>
        <rFont val="Times New Roman"/>
        <charset val="0"/>
      </rPr>
      <t>6</t>
    </r>
    <r>
      <rPr>
        <sz val="9"/>
        <rFont val="方正仿宋_GBK"/>
        <charset val="134"/>
      </rPr>
      <t>组、</t>
    </r>
    <r>
      <rPr>
        <sz val="9"/>
        <rFont val="Times New Roman"/>
        <charset val="0"/>
      </rPr>
      <t>9</t>
    </r>
    <r>
      <rPr>
        <sz val="9"/>
        <rFont val="方正仿宋_GBK"/>
        <charset val="134"/>
      </rPr>
      <t>组建设</t>
    </r>
    <r>
      <rPr>
        <sz val="9"/>
        <rFont val="Times New Roman"/>
        <charset val="0"/>
      </rPr>
      <t>1</t>
    </r>
    <r>
      <rPr>
        <sz val="9"/>
        <rFont val="方正仿宋_GBK"/>
        <charset val="134"/>
      </rPr>
      <t>条长</t>
    </r>
    <r>
      <rPr>
        <sz val="9"/>
        <rFont val="Times New Roman"/>
        <charset val="0"/>
      </rPr>
      <t>4.792</t>
    </r>
    <r>
      <rPr>
        <sz val="9"/>
        <rFont val="方正仿宋_GBK"/>
        <charset val="134"/>
      </rPr>
      <t>公里，宽</t>
    </r>
    <r>
      <rPr>
        <sz val="9"/>
        <rFont val="Times New Roman"/>
        <charset val="0"/>
      </rPr>
      <t>4.5</t>
    </r>
    <r>
      <rPr>
        <sz val="9"/>
        <rFont val="方正仿宋_GBK"/>
        <charset val="134"/>
      </rPr>
      <t>米的四好农村产业公路，该公路周边种植藕</t>
    </r>
    <r>
      <rPr>
        <sz val="9"/>
        <rFont val="Times New Roman"/>
        <charset val="0"/>
      </rPr>
      <t>70</t>
    </r>
    <r>
      <rPr>
        <sz val="9"/>
        <rFont val="方正仿宋_GBK"/>
        <charset val="134"/>
      </rPr>
      <t>亩，种植花椒</t>
    </r>
    <r>
      <rPr>
        <sz val="9"/>
        <rFont val="Times New Roman"/>
        <charset val="0"/>
      </rPr>
      <t>150</t>
    </r>
    <r>
      <rPr>
        <sz val="9"/>
        <rFont val="方正仿宋_GBK"/>
        <charset val="134"/>
      </rPr>
      <t>亩，养殖土鸡</t>
    </r>
    <r>
      <rPr>
        <sz val="9"/>
        <rFont val="Times New Roman"/>
        <charset val="0"/>
      </rPr>
      <t>500</t>
    </r>
    <r>
      <rPr>
        <sz val="9"/>
        <rFont val="方正仿宋_GBK"/>
        <charset val="134"/>
      </rPr>
      <t>余只，方便周边群众生产生活与运输农产品，促进脱贫户增收致富。</t>
    </r>
  </si>
  <si>
    <r>
      <rPr>
        <sz val="9"/>
        <rFont val="方正仿宋_GBK"/>
        <charset val="134"/>
      </rPr>
      <t>荣昌区仁义镇正华社区、三星村</t>
    </r>
  </si>
  <si>
    <r>
      <rPr>
        <sz val="9"/>
        <rFont val="方正仿宋_GBK"/>
        <charset val="134"/>
      </rPr>
      <t>项目实施可解决仁义镇正华社区、三星村</t>
    </r>
    <r>
      <rPr>
        <sz val="9"/>
        <rFont val="Times New Roman"/>
        <charset val="0"/>
      </rPr>
      <t>1253</t>
    </r>
    <r>
      <rPr>
        <sz val="9"/>
        <rFont val="方正仿宋_GBK"/>
        <charset val="134"/>
      </rPr>
      <t>人（其中建档立卡脱贫户</t>
    </r>
    <r>
      <rPr>
        <sz val="9"/>
        <rFont val="Times New Roman"/>
        <charset val="0"/>
      </rPr>
      <t>50</t>
    </r>
    <r>
      <rPr>
        <sz val="9"/>
        <rFont val="方正仿宋_GBK"/>
        <charset val="134"/>
      </rPr>
      <t>人，边缘易致贫户</t>
    </r>
    <r>
      <rPr>
        <sz val="9"/>
        <rFont val="Times New Roman"/>
        <charset val="0"/>
      </rPr>
      <t>4</t>
    </r>
    <r>
      <rPr>
        <sz val="9"/>
        <rFont val="方正仿宋_GBK"/>
        <charset val="134"/>
      </rPr>
      <t>人）出行问题，可带动生猪、小家禽等产业发展。</t>
    </r>
  </si>
  <si>
    <r>
      <rPr>
        <sz val="9"/>
        <rFont val="方正仿宋_GBK"/>
        <charset val="134"/>
      </rPr>
      <t>项目实施可解决仁义镇正华社区、三星村</t>
    </r>
    <r>
      <rPr>
        <sz val="9"/>
        <rFont val="Times New Roman"/>
        <charset val="0"/>
      </rPr>
      <t>1253</t>
    </r>
    <r>
      <rPr>
        <sz val="9"/>
        <rFont val="方正仿宋_GBK"/>
        <charset val="134"/>
      </rPr>
      <t>人（其中建档立卡脱贫户</t>
    </r>
    <r>
      <rPr>
        <sz val="9"/>
        <rFont val="Times New Roman"/>
        <charset val="0"/>
      </rPr>
      <t>50</t>
    </r>
    <r>
      <rPr>
        <sz val="9"/>
        <rFont val="方正仿宋_GBK"/>
        <charset val="134"/>
      </rPr>
      <t>人，边缘易致贫户</t>
    </r>
    <r>
      <rPr>
        <sz val="9"/>
        <rFont val="Times New Roman"/>
        <charset val="0"/>
      </rPr>
      <t>4</t>
    </r>
    <r>
      <rPr>
        <sz val="9"/>
        <rFont val="方正仿宋_GBK"/>
        <charset val="134"/>
      </rPr>
      <t>人）出行问题，可带动生猪、小家禽等产业发展，进一步带动产业增收。</t>
    </r>
  </si>
  <si>
    <r>
      <rPr>
        <sz val="9"/>
        <rFont val="方正仿宋_GBK"/>
        <charset val="134"/>
      </rPr>
      <t>新建农村公路里程</t>
    </r>
    <r>
      <rPr>
        <sz val="9"/>
        <rFont val="Times New Roman"/>
        <charset val="0"/>
      </rPr>
      <t>4.792</t>
    </r>
    <r>
      <rPr>
        <sz val="9"/>
        <rFont val="方正仿宋_GBK"/>
        <charset val="134"/>
      </rPr>
      <t>公里</t>
    </r>
  </si>
  <si>
    <r>
      <rPr>
        <sz val="9"/>
        <rFont val="方正仿宋_GBK"/>
        <charset val="134"/>
      </rPr>
      <t>受益建档立卡脱贫人数</t>
    </r>
    <r>
      <rPr>
        <sz val="9"/>
        <rFont val="Times New Roman"/>
        <charset val="0"/>
      </rPr>
      <t>≥</t>
    </r>
    <r>
      <rPr>
        <sz val="9"/>
        <rFont val="方正仿宋_GBK"/>
        <charset val="134"/>
      </rPr>
      <t>受益脱贫人口</t>
    </r>
    <r>
      <rPr>
        <sz val="9"/>
        <rFont val="Times New Roman"/>
        <charset val="0"/>
      </rPr>
      <t>50</t>
    </r>
    <r>
      <rPr>
        <sz val="9"/>
        <rFont val="方正仿宋_GBK"/>
        <charset val="134"/>
      </rPr>
      <t>人。</t>
    </r>
  </si>
  <si>
    <r>
      <rPr>
        <sz val="9"/>
        <rFont val="方正仿宋_GBK"/>
        <charset val="134"/>
      </rPr>
      <t>兰荣</t>
    </r>
    <r>
      <rPr>
        <sz val="9"/>
        <rFont val="Times New Roman"/>
        <charset val="0"/>
      </rPr>
      <t xml:space="preserve">
</t>
    </r>
    <r>
      <rPr>
        <sz val="9"/>
        <rFont val="方正仿宋_GBK"/>
        <charset val="134"/>
      </rPr>
      <t>徐冰祥</t>
    </r>
  </si>
  <si>
    <t>18203094451
15823008358</t>
  </si>
  <si>
    <r>
      <rPr>
        <sz val="9"/>
        <rFont val="方正仿宋_GBK"/>
        <charset val="134"/>
      </rPr>
      <t>荣昌区</t>
    </r>
    <r>
      <rPr>
        <sz val="9"/>
        <rFont val="Times New Roman"/>
        <charset val="0"/>
      </rPr>
      <t>2021</t>
    </r>
    <r>
      <rPr>
        <sz val="9"/>
        <rFont val="方正仿宋_GBK"/>
        <charset val="134"/>
      </rPr>
      <t>年度铜鼓镇姚家冲产业路建设工程</t>
    </r>
  </si>
  <si>
    <r>
      <rPr>
        <sz val="9"/>
        <rFont val="方正仿宋_GBK"/>
        <charset val="134"/>
      </rPr>
      <t>荣昌区</t>
    </r>
    <r>
      <rPr>
        <sz val="9"/>
        <rFont val="Times New Roman"/>
        <charset val="0"/>
      </rPr>
      <t>_</t>
    </r>
    <r>
      <rPr>
        <sz val="9"/>
        <rFont val="方正仿宋_GBK"/>
        <charset val="134"/>
      </rPr>
      <t>村基础设施</t>
    </r>
    <r>
      <rPr>
        <sz val="9"/>
        <rFont val="Times New Roman"/>
        <charset val="0"/>
      </rPr>
      <t>_</t>
    </r>
    <r>
      <rPr>
        <sz val="9"/>
        <rFont val="方正仿宋_GBK"/>
        <charset val="134"/>
      </rPr>
      <t>荣昌区</t>
    </r>
    <r>
      <rPr>
        <sz val="9"/>
        <rFont val="Times New Roman"/>
        <charset val="0"/>
      </rPr>
      <t>2021</t>
    </r>
    <r>
      <rPr>
        <sz val="9"/>
        <rFont val="方正仿宋_GBK"/>
        <charset val="134"/>
      </rPr>
      <t>年度铜鼓镇姚家冲产业路建设工程</t>
    </r>
  </si>
  <si>
    <r>
      <rPr>
        <sz val="9"/>
        <rFont val="方正仿宋_GBK"/>
        <charset val="134"/>
      </rPr>
      <t>铜鼓镇刘骥村建设</t>
    </r>
    <r>
      <rPr>
        <sz val="9"/>
        <rFont val="Times New Roman"/>
        <charset val="0"/>
      </rPr>
      <t>1</t>
    </r>
    <r>
      <rPr>
        <sz val="9"/>
        <rFont val="方正仿宋_GBK"/>
        <charset val="134"/>
      </rPr>
      <t>条共</t>
    </r>
    <r>
      <rPr>
        <sz val="9"/>
        <rFont val="Times New Roman"/>
        <charset val="0"/>
      </rPr>
      <t>2.751</t>
    </r>
    <r>
      <rPr>
        <sz val="9"/>
        <rFont val="方正仿宋_GBK"/>
        <charset val="134"/>
      </rPr>
      <t>公里长，宽</t>
    </r>
    <r>
      <rPr>
        <sz val="9"/>
        <rFont val="Times New Roman"/>
        <charset val="0"/>
      </rPr>
      <t>4.5</t>
    </r>
    <r>
      <rPr>
        <sz val="9"/>
        <rFont val="方正仿宋_GBK"/>
        <charset val="134"/>
      </rPr>
      <t>米的四好农村产业公路，该公路周边有花椒基地</t>
    </r>
    <r>
      <rPr>
        <sz val="9"/>
        <rFont val="Times New Roman"/>
        <charset val="0"/>
      </rPr>
      <t>100</t>
    </r>
    <r>
      <rPr>
        <sz val="9"/>
        <rFont val="方正仿宋_GBK"/>
        <charset val="134"/>
      </rPr>
      <t>亩</t>
    </r>
    <r>
      <rPr>
        <sz val="9"/>
        <rFont val="Times New Roman"/>
        <charset val="0"/>
      </rPr>
      <t>45</t>
    </r>
    <r>
      <rPr>
        <sz val="9"/>
        <rFont val="方正仿宋_GBK"/>
        <charset val="134"/>
      </rPr>
      <t>亩，方便周边群众生产生活与运输农产品，促进脱贫户增收致富。</t>
    </r>
  </si>
  <si>
    <r>
      <rPr>
        <sz val="9"/>
        <rFont val="方正仿宋_GBK"/>
        <charset val="134"/>
      </rPr>
      <t>项目实施可解决铜鼓镇刘骥村</t>
    </r>
    <r>
      <rPr>
        <sz val="9"/>
        <rFont val="Times New Roman"/>
        <charset val="0"/>
      </rPr>
      <t>272</t>
    </r>
    <r>
      <rPr>
        <sz val="9"/>
        <rFont val="方正仿宋_GBK"/>
        <charset val="134"/>
      </rPr>
      <t>人（其中建档立卡脱贫户</t>
    </r>
    <r>
      <rPr>
        <sz val="9"/>
        <rFont val="Times New Roman"/>
        <charset val="0"/>
      </rPr>
      <t>34</t>
    </r>
    <r>
      <rPr>
        <sz val="9"/>
        <rFont val="方正仿宋_GBK"/>
        <charset val="134"/>
      </rPr>
      <t>人）出行问题，可带动生猪、小家禽等产业发展。</t>
    </r>
  </si>
  <si>
    <r>
      <rPr>
        <sz val="9"/>
        <rFont val="方正仿宋_GBK"/>
        <charset val="134"/>
      </rPr>
      <t>项目实施可解决铜鼓镇刘骥村</t>
    </r>
    <r>
      <rPr>
        <sz val="9"/>
        <rFont val="Times New Roman"/>
        <charset val="0"/>
      </rPr>
      <t>272</t>
    </r>
    <r>
      <rPr>
        <sz val="9"/>
        <rFont val="方正仿宋_GBK"/>
        <charset val="134"/>
      </rPr>
      <t>人（其中建档立卡脱贫户</t>
    </r>
    <r>
      <rPr>
        <sz val="9"/>
        <rFont val="Times New Roman"/>
        <charset val="0"/>
      </rPr>
      <t>34</t>
    </r>
    <r>
      <rPr>
        <sz val="9"/>
        <rFont val="方正仿宋_GBK"/>
        <charset val="134"/>
      </rPr>
      <t>人）出行问题，可带动生猪、小家禽等产业发展，进一步带动产业增收。</t>
    </r>
  </si>
  <si>
    <r>
      <rPr>
        <sz val="9"/>
        <rFont val="方正仿宋_GBK"/>
        <charset val="134"/>
      </rPr>
      <t>新建农村公路里程</t>
    </r>
    <r>
      <rPr>
        <sz val="9"/>
        <rFont val="Times New Roman"/>
        <charset val="0"/>
      </rPr>
      <t>2.72</t>
    </r>
    <r>
      <rPr>
        <sz val="9"/>
        <rFont val="方正仿宋_GBK"/>
        <charset val="134"/>
      </rPr>
      <t>公里。</t>
    </r>
  </si>
  <si>
    <r>
      <rPr>
        <sz val="9"/>
        <rFont val="方正仿宋_GBK"/>
        <charset val="134"/>
      </rPr>
      <t>受益建档立卡脱贫人数</t>
    </r>
    <r>
      <rPr>
        <sz val="9"/>
        <rFont val="Times New Roman"/>
        <charset val="0"/>
      </rPr>
      <t>≥</t>
    </r>
    <r>
      <rPr>
        <sz val="9"/>
        <rFont val="方正仿宋_GBK"/>
        <charset val="134"/>
      </rPr>
      <t>受益脱贫人口</t>
    </r>
    <r>
      <rPr>
        <sz val="9"/>
        <rFont val="Times New Roman"/>
        <charset val="0"/>
      </rPr>
      <t>34</t>
    </r>
    <r>
      <rPr>
        <sz val="9"/>
        <rFont val="方正仿宋_GBK"/>
        <charset val="134"/>
      </rPr>
      <t>人。</t>
    </r>
  </si>
  <si>
    <r>
      <rPr>
        <sz val="9"/>
        <rFont val="方正仿宋_GBK"/>
        <charset val="134"/>
      </rPr>
      <t>荣昌区</t>
    </r>
    <r>
      <rPr>
        <sz val="9"/>
        <rFont val="Times New Roman"/>
        <charset val="0"/>
      </rPr>
      <t>2021</t>
    </r>
    <r>
      <rPr>
        <sz val="9"/>
        <rFont val="方正仿宋_GBK"/>
        <charset val="134"/>
      </rPr>
      <t>年度昌州街道金厂路建设工程</t>
    </r>
  </si>
  <si>
    <r>
      <rPr>
        <sz val="9"/>
        <rFont val="方正仿宋_GBK"/>
        <charset val="134"/>
      </rPr>
      <t>荣昌区</t>
    </r>
    <r>
      <rPr>
        <sz val="9"/>
        <rFont val="Times New Roman"/>
        <charset val="0"/>
      </rPr>
      <t>_</t>
    </r>
    <r>
      <rPr>
        <sz val="9"/>
        <rFont val="方正仿宋_GBK"/>
        <charset val="134"/>
      </rPr>
      <t>村基础设施</t>
    </r>
    <r>
      <rPr>
        <sz val="9"/>
        <rFont val="Times New Roman"/>
        <charset val="0"/>
      </rPr>
      <t>_</t>
    </r>
    <r>
      <rPr>
        <sz val="9"/>
        <rFont val="方正仿宋_GBK"/>
        <charset val="134"/>
      </rPr>
      <t>荣昌区</t>
    </r>
    <r>
      <rPr>
        <sz val="9"/>
        <rFont val="Times New Roman"/>
        <charset val="0"/>
      </rPr>
      <t>2021</t>
    </r>
    <r>
      <rPr>
        <sz val="9"/>
        <rFont val="方正仿宋_GBK"/>
        <charset val="134"/>
      </rPr>
      <t>年度昌州街道金厂路建设工程</t>
    </r>
  </si>
  <si>
    <r>
      <rPr>
        <sz val="9"/>
        <rFont val="方正仿宋_GBK"/>
        <charset val="134"/>
      </rPr>
      <t>昌州街道杜家坝社区新建长</t>
    </r>
    <r>
      <rPr>
        <sz val="9"/>
        <rFont val="Times New Roman"/>
        <charset val="0"/>
      </rPr>
      <t>2.2</t>
    </r>
    <r>
      <rPr>
        <sz val="9"/>
        <rFont val="方正仿宋_GBK"/>
        <charset val="134"/>
      </rPr>
      <t>公里，宽</t>
    </r>
    <r>
      <rPr>
        <sz val="9"/>
        <rFont val="Times New Roman"/>
        <charset val="0"/>
      </rPr>
      <t>4.5</t>
    </r>
    <r>
      <rPr>
        <sz val="9"/>
        <rFont val="方正仿宋_GBK"/>
        <charset val="134"/>
      </rPr>
      <t>米的混凝土路面。</t>
    </r>
  </si>
  <si>
    <r>
      <rPr>
        <sz val="9"/>
        <rFont val="方正仿宋_GBK"/>
        <charset val="134"/>
      </rPr>
      <t>荣昌区昌州街道杜家坝社区</t>
    </r>
  </si>
  <si>
    <r>
      <rPr>
        <sz val="9"/>
        <rFont val="方正仿宋_GBK"/>
        <charset val="134"/>
      </rPr>
      <t>项目实施可解决昌州街道杜家坝建档立卡脱贫户</t>
    </r>
    <r>
      <rPr>
        <sz val="9"/>
        <rFont val="Times New Roman"/>
        <charset val="0"/>
      </rPr>
      <t>10</t>
    </r>
    <r>
      <rPr>
        <sz val="9"/>
        <rFont val="方正仿宋_GBK"/>
        <charset val="134"/>
      </rPr>
      <t>户、</t>
    </r>
    <r>
      <rPr>
        <sz val="9"/>
        <rFont val="Times New Roman"/>
        <charset val="0"/>
      </rPr>
      <t>31</t>
    </r>
    <r>
      <rPr>
        <sz val="9"/>
        <rFont val="方正仿宋_GBK"/>
        <charset val="134"/>
      </rPr>
      <t>人出行问题</t>
    </r>
  </si>
  <si>
    <r>
      <rPr>
        <sz val="9"/>
        <rFont val="方正仿宋_GBK"/>
        <charset val="134"/>
      </rPr>
      <t>群众全程监督施工，通过改善交通条件，可解决昌州街道杜家坝建档立卡脱贫户</t>
    </r>
    <r>
      <rPr>
        <sz val="9"/>
        <rFont val="Times New Roman"/>
        <charset val="0"/>
      </rPr>
      <t>10</t>
    </r>
    <r>
      <rPr>
        <sz val="9"/>
        <rFont val="方正仿宋_GBK"/>
        <charset val="134"/>
      </rPr>
      <t>户</t>
    </r>
    <r>
      <rPr>
        <sz val="9"/>
        <rFont val="Times New Roman"/>
        <charset val="0"/>
      </rPr>
      <t>31</t>
    </r>
    <r>
      <rPr>
        <sz val="9"/>
        <rFont val="方正仿宋_GBK"/>
        <charset val="134"/>
      </rPr>
      <t>人和普通群众</t>
    </r>
    <r>
      <rPr>
        <sz val="9"/>
        <rFont val="Times New Roman"/>
        <charset val="0"/>
      </rPr>
      <t>145</t>
    </r>
    <r>
      <rPr>
        <sz val="9"/>
        <rFont val="方正仿宋_GBK"/>
        <charset val="134"/>
      </rPr>
      <t>人生活出行并降低农产品运输成本。</t>
    </r>
  </si>
  <si>
    <r>
      <rPr>
        <sz val="9"/>
        <rFont val="方正仿宋_GBK"/>
        <charset val="134"/>
      </rPr>
      <t>新建公路里程</t>
    </r>
    <r>
      <rPr>
        <sz val="9"/>
        <rFont val="Times New Roman"/>
        <charset val="0"/>
      </rPr>
      <t>2.2</t>
    </r>
    <r>
      <rPr>
        <sz val="9"/>
        <rFont val="方正仿宋_GBK"/>
        <charset val="134"/>
      </rPr>
      <t>公里</t>
    </r>
  </si>
  <si>
    <r>
      <rPr>
        <sz val="9"/>
        <rFont val="方正仿宋_GBK"/>
        <charset val="134"/>
      </rPr>
      <t>改造后道路使用年限</t>
    </r>
    <r>
      <rPr>
        <sz val="9"/>
        <rFont val="Times New Roman"/>
        <charset val="0"/>
      </rPr>
      <t>≥8</t>
    </r>
    <r>
      <rPr>
        <sz val="9"/>
        <rFont val="方正仿宋_GBK"/>
        <charset val="134"/>
      </rPr>
      <t>年。</t>
    </r>
  </si>
  <si>
    <r>
      <rPr>
        <sz val="9"/>
        <rFont val="方正仿宋_GBK"/>
        <charset val="134"/>
      </rPr>
      <t>受益群众满意度</t>
    </r>
    <r>
      <rPr>
        <sz val="9"/>
        <rFont val="Times New Roman"/>
        <charset val="0"/>
      </rPr>
      <t>≥97%</t>
    </r>
  </si>
  <si>
    <r>
      <rPr>
        <sz val="9"/>
        <rFont val="方正仿宋_GBK"/>
        <charset val="134"/>
      </rPr>
      <t>殷宗富</t>
    </r>
  </si>
  <si>
    <t>13509474946</t>
  </si>
  <si>
    <r>
      <rPr>
        <sz val="9"/>
        <rFont val="方正仿宋_GBK"/>
        <charset val="134"/>
      </rPr>
      <t>荣昌区</t>
    </r>
    <r>
      <rPr>
        <sz val="9"/>
        <rFont val="Times New Roman"/>
        <charset val="0"/>
      </rPr>
      <t>2021</t>
    </r>
    <r>
      <rPr>
        <sz val="9"/>
        <rFont val="方正仿宋_GBK"/>
        <charset val="134"/>
      </rPr>
      <t>年度昌州街道刘黄路建设工程</t>
    </r>
  </si>
  <si>
    <r>
      <rPr>
        <sz val="9"/>
        <rFont val="方正仿宋_GBK"/>
        <charset val="134"/>
      </rPr>
      <t>荣昌区</t>
    </r>
    <r>
      <rPr>
        <sz val="9"/>
        <rFont val="Times New Roman"/>
        <charset val="0"/>
      </rPr>
      <t>_</t>
    </r>
    <r>
      <rPr>
        <sz val="9"/>
        <rFont val="方正仿宋_GBK"/>
        <charset val="134"/>
      </rPr>
      <t>村基础设施</t>
    </r>
    <r>
      <rPr>
        <sz val="9"/>
        <rFont val="Times New Roman"/>
        <charset val="0"/>
      </rPr>
      <t>_</t>
    </r>
    <r>
      <rPr>
        <sz val="9"/>
        <rFont val="方正仿宋_GBK"/>
        <charset val="134"/>
      </rPr>
      <t>荣昌区</t>
    </r>
    <r>
      <rPr>
        <sz val="9"/>
        <rFont val="Times New Roman"/>
        <charset val="0"/>
      </rPr>
      <t>2021</t>
    </r>
    <r>
      <rPr>
        <sz val="9"/>
        <rFont val="方正仿宋_GBK"/>
        <charset val="134"/>
      </rPr>
      <t>年度昌州街道刘黄路建设工程</t>
    </r>
  </si>
  <si>
    <r>
      <rPr>
        <sz val="9"/>
        <rFont val="方正仿宋_GBK"/>
        <charset val="134"/>
      </rPr>
      <t>昌州街道杜家坝社区新建长</t>
    </r>
    <r>
      <rPr>
        <sz val="9"/>
        <rFont val="Times New Roman"/>
        <charset val="0"/>
      </rPr>
      <t>2.5</t>
    </r>
    <r>
      <rPr>
        <sz val="9"/>
        <rFont val="方正仿宋_GBK"/>
        <charset val="134"/>
      </rPr>
      <t>公里，宽</t>
    </r>
    <r>
      <rPr>
        <sz val="9"/>
        <rFont val="Times New Roman"/>
        <charset val="0"/>
      </rPr>
      <t>4.5</t>
    </r>
    <r>
      <rPr>
        <sz val="9"/>
        <rFont val="方正仿宋_GBK"/>
        <charset val="134"/>
      </rPr>
      <t>米的混凝土路面。</t>
    </r>
  </si>
  <si>
    <r>
      <rPr>
        <sz val="9"/>
        <rFont val="方正仿宋_GBK"/>
        <charset val="134"/>
      </rPr>
      <t>项目实施可解决昌州街道杜家坝建档立卡脱贫户</t>
    </r>
    <r>
      <rPr>
        <sz val="9"/>
        <rFont val="Times New Roman"/>
        <charset val="0"/>
      </rPr>
      <t>12</t>
    </r>
    <r>
      <rPr>
        <sz val="9"/>
        <rFont val="方正仿宋_GBK"/>
        <charset val="134"/>
      </rPr>
      <t>户、</t>
    </r>
    <r>
      <rPr>
        <sz val="9"/>
        <rFont val="Times New Roman"/>
        <charset val="0"/>
      </rPr>
      <t>39</t>
    </r>
    <r>
      <rPr>
        <sz val="9"/>
        <rFont val="方正仿宋_GBK"/>
        <charset val="134"/>
      </rPr>
      <t>人出行问题</t>
    </r>
  </si>
  <si>
    <r>
      <rPr>
        <sz val="9"/>
        <rFont val="方正仿宋_GBK"/>
        <charset val="134"/>
      </rPr>
      <t>群众全程监督施工，通过改善交通条件，可解决昌州街道杜家坝建档立卡脱贫户</t>
    </r>
    <r>
      <rPr>
        <sz val="9"/>
        <rFont val="Times New Roman"/>
        <charset val="0"/>
      </rPr>
      <t>12</t>
    </r>
    <r>
      <rPr>
        <sz val="9"/>
        <rFont val="方正仿宋_GBK"/>
        <charset val="134"/>
      </rPr>
      <t>户</t>
    </r>
    <r>
      <rPr>
        <sz val="9"/>
        <rFont val="Times New Roman"/>
        <charset val="0"/>
      </rPr>
      <t>39</t>
    </r>
    <r>
      <rPr>
        <sz val="9"/>
        <rFont val="方正仿宋_GBK"/>
        <charset val="134"/>
      </rPr>
      <t>人和普通群众</t>
    </r>
    <r>
      <rPr>
        <sz val="9"/>
        <rFont val="Times New Roman"/>
        <charset val="0"/>
      </rPr>
      <t>205</t>
    </r>
    <r>
      <rPr>
        <sz val="9"/>
        <rFont val="方正仿宋_GBK"/>
        <charset val="134"/>
      </rPr>
      <t>人生活出行并降低农产品运输成本。</t>
    </r>
  </si>
  <si>
    <r>
      <rPr>
        <sz val="9"/>
        <rFont val="方正仿宋_GBK"/>
        <charset val="134"/>
      </rPr>
      <t>新建公路里程</t>
    </r>
    <r>
      <rPr>
        <sz val="9"/>
        <rFont val="Times New Roman"/>
        <charset val="0"/>
      </rPr>
      <t>2.5</t>
    </r>
    <r>
      <rPr>
        <sz val="9"/>
        <rFont val="方正仿宋_GBK"/>
        <charset val="134"/>
      </rPr>
      <t>公里</t>
    </r>
  </si>
  <si>
    <r>
      <rPr>
        <sz val="9"/>
        <rFont val="方正仿宋_GBK"/>
        <charset val="134"/>
      </rPr>
      <t>荣昌区</t>
    </r>
    <r>
      <rPr>
        <sz val="9"/>
        <rFont val="Times New Roman"/>
        <charset val="0"/>
      </rPr>
      <t>2021</t>
    </r>
    <r>
      <rPr>
        <sz val="9"/>
        <rFont val="方正仿宋_GBK"/>
        <charset val="134"/>
      </rPr>
      <t>年度昌州街道秦园路建设工程</t>
    </r>
  </si>
  <si>
    <r>
      <rPr>
        <sz val="9"/>
        <rFont val="方正仿宋_GBK"/>
        <charset val="134"/>
      </rPr>
      <t>荣昌区</t>
    </r>
    <r>
      <rPr>
        <sz val="9"/>
        <rFont val="Times New Roman"/>
        <charset val="0"/>
      </rPr>
      <t>_</t>
    </r>
    <r>
      <rPr>
        <sz val="9"/>
        <rFont val="方正仿宋_GBK"/>
        <charset val="134"/>
      </rPr>
      <t>村基础设施</t>
    </r>
    <r>
      <rPr>
        <sz val="9"/>
        <rFont val="Times New Roman"/>
        <charset val="0"/>
      </rPr>
      <t>_</t>
    </r>
    <r>
      <rPr>
        <sz val="9"/>
        <rFont val="方正仿宋_GBK"/>
        <charset val="134"/>
      </rPr>
      <t>荣昌区</t>
    </r>
    <r>
      <rPr>
        <sz val="9"/>
        <rFont val="Times New Roman"/>
        <charset val="0"/>
      </rPr>
      <t>2021</t>
    </r>
    <r>
      <rPr>
        <sz val="9"/>
        <rFont val="方正仿宋_GBK"/>
        <charset val="134"/>
      </rPr>
      <t>年度昌州街道秦园路建设工程</t>
    </r>
  </si>
  <si>
    <r>
      <rPr>
        <sz val="9"/>
        <rFont val="方正仿宋_GBK"/>
        <charset val="134"/>
      </rPr>
      <t>昌州街道八角井村新建长</t>
    </r>
    <r>
      <rPr>
        <sz val="9"/>
        <rFont val="Times New Roman"/>
        <charset val="0"/>
      </rPr>
      <t>1.5</t>
    </r>
    <r>
      <rPr>
        <sz val="9"/>
        <rFont val="方正仿宋_GBK"/>
        <charset val="134"/>
      </rPr>
      <t>公里，宽</t>
    </r>
    <r>
      <rPr>
        <sz val="9"/>
        <rFont val="Times New Roman"/>
        <charset val="0"/>
      </rPr>
      <t>4.5</t>
    </r>
    <r>
      <rPr>
        <sz val="9"/>
        <rFont val="方正仿宋_GBK"/>
        <charset val="134"/>
      </rPr>
      <t>米的混凝土路面。</t>
    </r>
  </si>
  <si>
    <r>
      <rPr>
        <sz val="9"/>
        <rFont val="方正仿宋_GBK"/>
        <charset val="134"/>
      </rPr>
      <t>荣昌区昌州街道八角井村</t>
    </r>
  </si>
  <si>
    <r>
      <rPr>
        <sz val="9"/>
        <rFont val="方正仿宋_GBK"/>
        <charset val="134"/>
      </rPr>
      <t>项目实施可解决昌州街道八角井建档立卡脱贫户</t>
    </r>
    <r>
      <rPr>
        <sz val="9"/>
        <rFont val="Times New Roman"/>
        <charset val="0"/>
      </rPr>
      <t>6</t>
    </r>
    <r>
      <rPr>
        <sz val="9"/>
        <rFont val="方正仿宋_GBK"/>
        <charset val="134"/>
      </rPr>
      <t>户、</t>
    </r>
    <r>
      <rPr>
        <sz val="9"/>
        <rFont val="Times New Roman"/>
        <charset val="0"/>
      </rPr>
      <t>19</t>
    </r>
    <r>
      <rPr>
        <sz val="9"/>
        <rFont val="方正仿宋_GBK"/>
        <charset val="134"/>
      </rPr>
      <t>人出行问题</t>
    </r>
  </si>
  <si>
    <r>
      <rPr>
        <sz val="9"/>
        <rFont val="方正仿宋_GBK"/>
        <charset val="134"/>
      </rPr>
      <t>群众全程监督施工，通过改善交通条件，可解决昌州街道杜家坝建档立卡脱贫户</t>
    </r>
    <r>
      <rPr>
        <sz val="9"/>
        <rFont val="Times New Roman"/>
        <charset val="0"/>
      </rPr>
      <t>6</t>
    </r>
    <r>
      <rPr>
        <sz val="9"/>
        <rFont val="方正仿宋_GBK"/>
        <charset val="134"/>
      </rPr>
      <t>户</t>
    </r>
    <r>
      <rPr>
        <sz val="9"/>
        <rFont val="Times New Roman"/>
        <charset val="0"/>
      </rPr>
      <t>19</t>
    </r>
    <r>
      <rPr>
        <sz val="9"/>
        <rFont val="方正仿宋_GBK"/>
        <charset val="134"/>
      </rPr>
      <t>人和普通群众</t>
    </r>
    <r>
      <rPr>
        <sz val="9"/>
        <rFont val="Times New Roman"/>
        <charset val="0"/>
      </rPr>
      <t>106</t>
    </r>
    <r>
      <rPr>
        <sz val="9"/>
        <rFont val="方正仿宋_GBK"/>
        <charset val="134"/>
      </rPr>
      <t>人生活出行并降低农产品运输成本。</t>
    </r>
  </si>
  <si>
    <r>
      <rPr>
        <sz val="9"/>
        <rFont val="方正仿宋_GBK"/>
        <charset val="134"/>
      </rPr>
      <t>新建公路里程</t>
    </r>
    <r>
      <rPr>
        <sz val="9"/>
        <rFont val="Times New Roman"/>
        <charset val="0"/>
      </rPr>
      <t>1.5</t>
    </r>
    <r>
      <rPr>
        <sz val="9"/>
        <rFont val="方正仿宋_GBK"/>
        <charset val="134"/>
      </rPr>
      <t>公里</t>
    </r>
  </si>
  <si>
    <r>
      <rPr>
        <sz val="9"/>
        <rFont val="方正仿宋_GBK"/>
        <charset val="134"/>
      </rPr>
      <t>荣昌区</t>
    </r>
    <r>
      <rPr>
        <sz val="9"/>
        <rFont val="Times New Roman"/>
        <charset val="0"/>
      </rPr>
      <t>2021</t>
    </r>
    <r>
      <rPr>
        <sz val="9"/>
        <rFont val="方正仿宋_GBK"/>
        <charset val="134"/>
      </rPr>
      <t>年度安富街道鱼苗基地路水泥路建设工程</t>
    </r>
  </si>
  <si>
    <r>
      <rPr>
        <sz val="9"/>
        <rFont val="方正仿宋_GBK"/>
        <charset val="134"/>
      </rPr>
      <t>荣昌区</t>
    </r>
    <r>
      <rPr>
        <sz val="9"/>
        <rFont val="Times New Roman"/>
        <charset val="0"/>
      </rPr>
      <t>_</t>
    </r>
    <r>
      <rPr>
        <sz val="9"/>
        <rFont val="方正仿宋_GBK"/>
        <charset val="134"/>
      </rPr>
      <t>村基础设施</t>
    </r>
    <r>
      <rPr>
        <sz val="9"/>
        <rFont val="Times New Roman"/>
        <charset val="0"/>
      </rPr>
      <t>_</t>
    </r>
    <r>
      <rPr>
        <sz val="9"/>
        <rFont val="方正仿宋_GBK"/>
        <charset val="134"/>
      </rPr>
      <t>荣昌区</t>
    </r>
    <r>
      <rPr>
        <sz val="9"/>
        <rFont val="Times New Roman"/>
        <charset val="0"/>
      </rPr>
      <t>2021</t>
    </r>
    <r>
      <rPr>
        <sz val="9"/>
        <rFont val="方正仿宋_GBK"/>
        <charset val="134"/>
      </rPr>
      <t>年度安富街道鱼苗基地路水泥路建设工程</t>
    </r>
  </si>
  <si>
    <r>
      <rPr>
        <sz val="9"/>
        <rFont val="方正仿宋_GBK"/>
        <charset val="134"/>
      </rPr>
      <t>安富街道古桥社区新建长</t>
    </r>
    <r>
      <rPr>
        <sz val="9"/>
        <rFont val="Times New Roman"/>
        <charset val="0"/>
      </rPr>
      <t>2.401</t>
    </r>
    <r>
      <rPr>
        <sz val="9"/>
        <rFont val="方正仿宋_GBK"/>
        <charset val="134"/>
      </rPr>
      <t>公里、宽</t>
    </r>
    <r>
      <rPr>
        <sz val="9"/>
        <rFont val="Times New Roman"/>
        <charset val="0"/>
      </rPr>
      <t>4.5</t>
    </r>
    <r>
      <rPr>
        <sz val="9"/>
        <rFont val="方正仿宋_GBK"/>
        <charset val="134"/>
      </rPr>
      <t>米水泥路。</t>
    </r>
  </si>
  <si>
    <r>
      <rPr>
        <sz val="9"/>
        <rFont val="方正仿宋_GBK"/>
        <charset val="134"/>
      </rPr>
      <t>荣昌区安富街道古桥社区</t>
    </r>
  </si>
  <si>
    <r>
      <rPr>
        <sz val="9"/>
        <rFont val="方正仿宋_GBK"/>
        <charset val="134"/>
      </rPr>
      <t>项目公路里程</t>
    </r>
    <r>
      <rPr>
        <sz val="9"/>
        <rFont val="Times New Roman"/>
        <charset val="0"/>
      </rPr>
      <t>2.401</t>
    </r>
    <r>
      <rPr>
        <sz val="9"/>
        <rFont val="方正仿宋_GBK"/>
        <charset val="134"/>
      </rPr>
      <t>公里，可解决古桥社区、</t>
    </r>
    <r>
      <rPr>
        <sz val="9"/>
        <rFont val="Times New Roman"/>
        <charset val="0"/>
      </rPr>
      <t>1025</t>
    </r>
    <r>
      <rPr>
        <sz val="9"/>
        <rFont val="方正仿宋_GBK"/>
        <charset val="134"/>
      </rPr>
      <t>人（其中建档立卡脱贫户</t>
    </r>
    <r>
      <rPr>
        <sz val="9"/>
        <rFont val="Times New Roman"/>
        <charset val="0"/>
      </rPr>
      <t>11</t>
    </r>
    <r>
      <rPr>
        <sz val="9"/>
        <rFont val="方正仿宋_GBK"/>
        <charset val="134"/>
      </rPr>
      <t>人）出行问题，可带动鱼苗水产产业发展。</t>
    </r>
  </si>
  <si>
    <r>
      <rPr>
        <sz val="9"/>
        <rFont val="方正仿宋_GBK"/>
        <charset val="134"/>
      </rPr>
      <t>项目公路里程</t>
    </r>
    <r>
      <rPr>
        <sz val="9"/>
        <rFont val="Times New Roman"/>
        <charset val="0"/>
      </rPr>
      <t>2.5</t>
    </r>
    <r>
      <rPr>
        <sz val="9"/>
        <rFont val="方正仿宋_GBK"/>
        <charset val="134"/>
      </rPr>
      <t>公里，可解决古桥社区、</t>
    </r>
    <r>
      <rPr>
        <sz val="9"/>
        <rFont val="Times New Roman"/>
        <charset val="0"/>
      </rPr>
      <t>1025</t>
    </r>
    <r>
      <rPr>
        <sz val="9"/>
        <rFont val="方正仿宋_GBK"/>
        <charset val="134"/>
      </rPr>
      <t>人（其中建档立卡脱贫户</t>
    </r>
    <r>
      <rPr>
        <sz val="9"/>
        <rFont val="Times New Roman"/>
        <charset val="0"/>
      </rPr>
      <t>11</t>
    </r>
    <r>
      <rPr>
        <sz val="9"/>
        <rFont val="方正仿宋_GBK"/>
        <charset val="134"/>
      </rPr>
      <t>人）出行问题，可带动鱼苗水产产业发展。</t>
    </r>
  </si>
  <si>
    <r>
      <rPr>
        <sz val="9"/>
        <rFont val="方正仿宋_GBK"/>
        <charset val="134"/>
      </rPr>
      <t>脱贫村改建公路里程</t>
    </r>
    <r>
      <rPr>
        <sz val="9"/>
        <rFont val="Times New Roman"/>
        <charset val="0"/>
      </rPr>
      <t>2.401</t>
    </r>
    <r>
      <rPr>
        <sz val="9"/>
        <rFont val="方正仿宋_GBK"/>
        <charset val="134"/>
      </rPr>
      <t>公里</t>
    </r>
  </si>
  <si>
    <r>
      <rPr>
        <sz val="9"/>
        <rFont val="方正仿宋_GBK"/>
        <charset val="134"/>
      </rPr>
      <t>艾席勤</t>
    </r>
  </si>
  <si>
    <t>13372657799</t>
  </si>
  <si>
    <r>
      <rPr>
        <sz val="9"/>
        <rFont val="方正仿宋_GBK"/>
        <charset val="134"/>
      </rPr>
      <t>荣昌区</t>
    </r>
    <r>
      <rPr>
        <sz val="9"/>
        <rFont val="Times New Roman"/>
        <charset val="0"/>
      </rPr>
      <t>2021</t>
    </r>
    <r>
      <rPr>
        <sz val="9"/>
        <rFont val="方正仿宋_GBK"/>
        <charset val="134"/>
      </rPr>
      <t>年度安富街道叶家湾产业公路水泥路建设工程</t>
    </r>
  </si>
  <si>
    <r>
      <rPr>
        <sz val="9"/>
        <rFont val="方正仿宋_GBK"/>
        <charset val="134"/>
      </rPr>
      <t>荣昌区</t>
    </r>
    <r>
      <rPr>
        <sz val="9"/>
        <rFont val="Times New Roman"/>
        <charset val="0"/>
      </rPr>
      <t>_</t>
    </r>
    <r>
      <rPr>
        <sz val="9"/>
        <rFont val="方正仿宋_GBK"/>
        <charset val="134"/>
      </rPr>
      <t>村基础设施_荣昌区2021年度安富街道叶家湾产业公路水泥路建设工程</t>
    </r>
  </si>
  <si>
    <r>
      <rPr>
        <sz val="9"/>
        <rFont val="方正仿宋_GBK"/>
        <charset val="134"/>
      </rPr>
      <t>安富街道普陀村建设</t>
    </r>
    <r>
      <rPr>
        <sz val="9"/>
        <rFont val="Times New Roman"/>
        <charset val="0"/>
      </rPr>
      <t>1</t>
    </r>
    <r>
      <rPr>
        <sz val="9"/>
        <rFont val="方正仿宋_GBK"/>
        <charset val="134"/>
      </rPr>
      <t>条共</t>
    </r>
    <r>
      <rPr>
        <sz val="9"/>
        <rFont val="Times New Roman"/>
        <charset val="0"/>
      </rPr>
      <t>4</t>
    </r>
    <r>
      <rPr>
        <sz val="9"/>
        <rFont val="方正仿宋_GBK"/>
        <charset val="134"/>
      </rPr>
      <t>公里长、宽</t>
    </r>
    <r>
      <rPr>
        <sz val="9"/>
        <rFont val="Times New Roman"/>
        <charset val="0"/>
      </rPr>
      <t>4.5</t>
    </r>
    <r>
      <rPr>
        <sz val="9"/>
        <rFont val="方正仿宋_GBK"/>
        <charset val="134"/>
      </rPr>
      <t>米的四好农村产业公路，该公路周边有普陀养猪场，存栏</t>
    </r>
    <r>
      <rPr>
        <sz val="9"/>
        <rFont val="Times New Roman"/>
        <charset val="0"/>
      </rPr>
      <t>600</t>
    </r>
    <r>
      <rPr>
        <sz val="9"/>
        <rFont val="方正仿宋_GBK"/>
        <charset val="134"/>
      </rPr>
      <t>头，方便周边群众生产生生活与运输农产品，促进脱贫户增收致富。</t>
    </r>
  </si>
  <si>
    <r>
      <rPr>
        <sz val="9"/>
        <rFont val="方正仿宋_GBK"/>
        <charset val="134"/>
      </rPr>
      <t>荣昌区安富街道普陀村</t>
    </r>
  </si>
  <si>
    <r>
      <rPr>
        <sz val="9"/>
        <rFont val="方正仿宋_GBK"/>
        <charset val="134"/>
      </rPr>
      <t>项目公路里程</t>
    </r>
    <r>
      <rPr>
        <sz val="9"/>
        <rFont val="Times New Roman"/>
        <charset val="0"/>
      </rPr>
      <t>4</t>
    </r>
    <r>
      <rPr>
        <sz val="9"/>
        <rFont val="方正仿宋_GBK"/>
        <charset val="134"/>
      </rPr>
      <t>公里，可解决安富街道普陀村畜牧产业社区</t>
    </r>
    <r>
      <rPr>
        <sz val="9"/>
        <rFont val="Times New Roman"/>
        <charset val="0"/>
      </rPr>
      <t>2000</t>
    </r>
    <r>
      <rPr>
        <sz val="9"/>
        <rFont val="方正仿宋_GBK"/>
        <charset val="134"/>
      </rPr>
      <t>人（其中建档立卡脱贫户</t>
    </r>
    <r>
      <rPr>
        <sz val="9"/>
        <rFont val="Times New Roman"/>
        <charset val="0"/>
      </rPr>
      <t>20</t>
    </r>
    <r>
      <rPr>
        <sz val="9"/>
        <rFont val="方正仿宋_GBK"/>
        <charset val="134"/>
      </rPr>
      <t>人）出行问题。</t>
    </r>
  </si>
  <si>
    <r>
      <rPr>
        <sz val="9"/>
        <rFont val="方正仿宋_GBK"/>
        <charset val="134"/>
      </rPr>
      <t>群众全程监督施工，通过改善交通条件，方便</t>
    </r>
    <r>
      <rPr>
        <sz val="9"/>
        <rFont val="Times New Roman"/>
        <charset val="0"/>
      </rPr>
      <t>2000</t>
    </r>
    <r>
      <rPr>
        <sz val="9"/>
        <rFont val="方正仿宋_GBK"/>
        <charset val="134"/>
      </rPr>
      <t>人（其中建档立卡脱贫户</t>
    </r>
    <r>
      <rPr>
        <sz val="9"/>
        <rFont val="Times New Roman"/>
        <charset val="0"/>
      </rPr>
      <t>20</t>
    </r>
    <r>
      <rPr>
        <sz val="9"/>
        <rFont val="方正仿宋_GBK"/>
        <charset val="134"/>
      </rPr>
      <t>人）生活出行并降低农产品运输成本，进一步带动产业增收。</t>
    </r>
  </si>
  <si>
    <r>
      <rPr>
        <sz val="9"/>
        <rFont val="方正仿宋_GBK"/>
        <charset val="134"/>
      </rPr>
      <t>脱贫村改建公路里程</t>
    </r>
    <r>
      <rPr>
        <sz val="9"/>
        <rFont val="Times New Roman"/>
        <charset val="0"/>
      </rPr>
      <t>4</t>
    </r>
    <r>
      <rPr>
        <sz val="9"/>
        <rFont val="方正仿宋_GBK"/>
        <charset val="134"/>
      </rPr>
      <t>公里</t>
    </r>
  </si>
  <si>
    <r>
      <rPr>
        <sz val="9"/>
        <rFont val="方正仿宋_GBK"/>
        <charset val="134"/>
      </rPr>
      <t>荣昌区</t>
    </r>
    <r>
      <rPr>
        <sz val="9"/>
        <rFont val="Times New Roman"/>
        <charset val="0"/>
      </rPr>
      <t>2021</t>
    </r>
    <r>
      <rPr>
        <sz val="9"/>
        <rFont val="方正仿宋_GBK"/>
        <charset val="134"/>
      </rPr>
      <t>年度安富街道寨子公路延伸段水泥路建设工程</t>
    </r>
  </si>
  <si>
    <r>
      <rPr>
        <sz val="9"/>
        <rFont val="方正仿宋_GBK"/>
        <charset val="134"/>
      </rPr>
      <t>荣昌区</t>
    </r>
    <r>
      <rPr>
        <sz val="9"/>
        <rFont val="Times New Roman"/>
        <charset val="0"/>
      </rPr>
      <t>_</t>
    </r>
    <r>
      <rPr>
        <sz val="9"/>
        <rFont val="方正仿宋_GBK"/>
        <charset val="134"/>
      </rPr>
      <t>村基础设施</t>
    </r>
    <r>
      <rPr>
        <sz val="9"/>
        <rFont val="Times New Roman"/>
        <charset val="0"/>
      </rPr>
      <t>_</t>
    </r>
    <r>
      <rPr>
        <sz val="9"/>
        <rFont val="方正仿宋_GBK"/>
        <charset val="134"/>
      </rPr>
      <t>荣昌区</t>
    </r>
    <r>
      <rPr>
        <sz val="9"/>
        <rFont val="Times New Roman"/>
        <charset val="0"/>
      </rPr>
      <t>2021</t>
    </r>
    <r>
      <rPr>
        <sz val="9"/>
        <rFont val="方正仿宋_GBK"/>
        <charset val="134"/>
      </rPr>
      <t>年度安富街道寨子公路延伸段水泥路建设工程</t>
    </r>
  </si>
  <si>
    <r>
      <rPr>
        <sz val="9"/>
        <rFont val="方正仿宋_GBK"/>
        <charset val="134"/>
      </rPr>
      <t>安富街道垭口村新建长</t>
    </r>
    <r>
      <rPr>
        <sz val="9"/>
        <rFont val="Times New Roman"/>
        <charset val="0"/>
      </rPr>
      <t>2</t>
    </r>
    <r>
      <rPr>
        <sz val="9"/>
        <rFont val="方正仿宋_GBK"/>
        <charset val="134"/>
      </rPr>
      <t>公里、宽</t>
    </r>
    <r>
      <rPr>
        <sz val="9"/>
        <rFont val="Times New Roman"/>
        <charset val="0"/>
      </rPr>
      <t>4.5</t>
    </r>
    <r>
      <rPr>
        <sz val="9"/>
        <rFont val="方正仿宋_GBK"/>
        <charset val="134"/>
      </rPr>
      <t>米水泥路。</t>
    </r>
  </si>
  <si>
    <r>
      <rPr>
        <sz val="9"/>
        <rFont val="方正仿宋_GBK"/>
        <charset val="134"/>
      </rPr>
      <t>荣昌区安富街道垭口村</t>
    </r>
  </si>
  <si>
    <r>
      <rPr>
        <sz val="9"/>
        <rFont val="方正仿宋_GBK"/>
        <charset val="134"/>
      </rPr>
      <t>项目公路里程</t>
    </r>
    <r>
      <rPr>
        <sz val="9"/>
        <rFont val="Times New Roman"/>
        <charset val="0"/>
      </rPr>
      <t>2</t>
    </r>
    <r>
      <rPr>
        <sz val="9"/>
        <rFont val="方正仿宋_GBK"/>
        <charset val="134"/>
      </rPr>
      <t>公里，可解决安富街道垭口村畜牧产业社区</t>
    </r>
    <r>
      <rPr>
        <sz val="9"/>
        <rFont val="Times New Roman"/>
        <charset val="0"/>
      </rPr>
      <t>800</t>
    </r>
    <r>
      <rPr>
        <sz val="9"/>
        <rFont val="方正仿宋_GBK"/>
        <charset val="134"/>
      </rPr>
      <t>人（其中建档立卡脱贫户</t>
    </r>
    <r>
      <rPr>
        <sz val="9"/>
        <rFont val="Times New Roman"/>
        <charset val="0"/>
      </rPr>
      <t>10</t>
    </r>
    <r>
      <rPr>
        <sz val="9"/>
        <rFont val="方正仿宋_GBK"/>
        <charset val="134"/>
      </rPr>
      <t>人）出行问题。</t>
    </r>
  </si>
  <si>
    <r>
      <rPr>
        <sz val="9"/>
        <rFont val="方正仿宋_GBK"/>
        <charset val="134"/>
      </rPr>
      <t>群众全程监督施工，通过改善交通条件，方便</t>
    </r>
    <r>
      <rPr>
        <sz val="9"/>
        <rFont val="Times New Roman"/>
        <charset val="0"/>
      </rPr>
      <t>800</t>
    </r>
    <r>
      <rPr>
        <sz val="9"/>
        <rFont val="方正仿宋_GBK"/>
        <charset val="134"/>
      </rPr>
      <t>人（其中建档立卡脱贫户</t>
    </r>
    <r>
      <rPr>
        <sz val="9"/>
        <rFont val="Times New Roman"/>
        <charset val="0"/>
      </rPr>
      <t>10</t>
    </r>
    <r>
      <rPr>
        <sz val="9"/>
        <rFont val="方正仿宋_GBK"/>
        <charset val="134"/>
      </rPr>
      <t>人）生活出行并降低农产品运输成本。</t>
    </r>
  </si>
  <si>
    <r>
      <rPr>
        <sz val="9"/>
        <rFont val="方正仿宋_GBK"/>
        <charset val="134"/>
      </rPr>
      <t>项目公路里程</t>
    </r>
    <r>
      <rPr>
        <sz val="9"/>
        <rFont val="Times New Roman"/>
        <charset val="0"/>
      </rPr>
      <t>2</t>
    </r>
    <r>
      <rPr>
        <sz val="9"/>
        <rFont val="方正仿宋_GBK"/>
        <charset val="134"/>
      </rPr>
      <t>公里，可解决安富街道普陀村畜牧产业社区</t>
    </r>
    <r>
      <rPr>
        <sz val="9"/>
        <rFont val="Times New Roman"/>
        <charset val="0"/>
      </rPr>
      <t>800</t>
    </r>
    <r>
      <rPr>
        <sz val="9"/>
        <rFont val="方正仿宋_GBK"/>
        <charset val="134"/>
      </rPr>
      <t>人（其中建档立卡脱贫户</t>
    </r>
    <r>
      <rPr>
        <sz val="9"/>
        <rFont val="Times New Roman"/>
        <charset val="0"/>
      </rPr>
      <t>10</t>
    </r>
    <r>
      <rPr>
        <sz val="9"/>
        <rFont val="方正仿宋_GBK"/>
        <charset val="134"/>
      </rPr>
      <t>人）出行问题。</t>
    </r>
  </si>
  <si>
    <r>
      <rPr>
        <sz val="9"/>
        <rFont val="方正仿宋_GBK"/>
        <charset val="134"/>
      </rPr>
      <t>脱贫村改建公路里程</t>
    </r>
    <r>
      <rPr>
        <sz val="9"/>
        <rFont val="Times New Roman"/>
        <charset val="0"/>
      </rPr>
      <t>2</t>
    </r>
    <r>
      <rPr>
        <sz val="9"/>
        <rFont val="方正仿宋_GBK"/>
        <charset val="134"/>
      </rPr>
      <t>公里</t>
    </r>
  </si>
  <si>
    <r>
      <rPr>
        <sz val="9"/>
        <rFont val="方正仿宋_GBK"/>
        <charset val="134"/>
      </rPr>
      <t>受益建档立卡脱贫人数</t>
    </r>
    <r>
      <rPr>
        <sz val="9"/>
        <rFont val="Times New Roman"/>
        <charset val="0"/>
      </rPr>
      <t>≥</t>
    </r>
    <r>
      <rPr>
        <sz val="9"/>
        <rFont val="方正仿宋_GBK"/>
        <charset val="134"/>
      </rPr>
      <t>受益脱贫人口</t>
    </r>
    <r>
      <rPr>
        <sz val="9"/>
        <rFont val="Times New Roman"/>
        <charset val="0"/>
      </rPr>
      <t>10</t>
    </r>
    <r>
      <rPr>
        <sz val="9"/>
        <rFont val="方正仿宋_GBK"/>
        <charset val="134"/>
      </rPr>
      <t>人。</t>
    </r>
  </si>
  <si>
    <r>
      <rPr>
        <sz val="9"/>
        <rFont val="方正仿宋_GBK"/>
        <charset val="134"/>
      </rPr>
      <t>荣昌区</t>
    </r>
    <r>
      <rPr>
        <sz val="9"/>
        <rFont val="Times New Roman"/>
        <charset val="0"/>
      </rPr>
      <t>2021</t>
    </r>
    <r>
      <rPr>
        <sz val="9"/>
        <rFont val="方正仿宋_GBK"/>
        <charset val="134"/>
      </rPr>
      <t>年度双河街道猫苹产业公路建设工程</t>
    </r>
  </si>
  <si>
    <r>
      <rPr>
        <sz val="9"/>
        <rFont val="方正仿宋_GBK"/>
        <charset val="134"/>
      </rPr>
      <t>荣昌区</t>
    </r>
    <r>
      <rPr>
        <sz val="9"/>
        <rFont val="Times New Roman"/>
        <charset val="0"/>
      </rPr>
      <t>_</t>
    </r>
    <r>
      <rPr>
        <sz val="9"/>
        <rFont val="方正仿宋_GBK"/>
        <charset val="134"/>
      </rPr>
      <t>村基础设施</t>
    </r>
    <r>
      <rPr>
        <sz val="9"/>
        <rFont val="Times New Roman"/>
        <charset val="0"/>
      </rPr>
      <t>_</t>
    </r>
    <r>
      <rPr>
        <sz val="9"/>
        <rFont val="方正仿宋_GBK"/>
        <charset val="134"/>
      </rPr>
      <t>荣昌区</t>
    </r>
    <r>
      <rPr>
        <sz val="9"/>
        <rFont val="Times New Roman"/>
        <charset val="0"/>
      </rPr>
      <t>2021</t>
    </r>
    <r>
      <rPr>
        <sz val="9"/>
        <rFont val="方正仿宋_GBK"/>
        <charset val="134"/>
      </rPr>
      <t>年度双河街道猫苹产业公路建设工程</t>
    </r>
  </si>
  <si>
    <r>
      <rPr>
        <sz val="9"/>
        <rFont val="方正仿宋_GBK"/>
        <charset val="134"/>
      </rPr>
      <t>双河街道排山坳社区建设</t>
    </r>
    <r>
      <rPr>
        <sz val="9"/>
        <rFont val="Times New Roman"/>
        <charset val="0"/>
      </rPr>
      <t>1</t>
    </r>
    <r>
      <rPr>
        <sz val="9"/>
        <rFont val="方正仿宋_GBK"/>
        <charset val="134"/>
      </rPr>
      <t>条共</t>
    </r>
    <r>
      <rPr>
        <sz val="9"/>
        <rFont val="Times New Roman"/>
        <charset val="0"/>
      </rPr>
      <t>2.7</t>
    </r>
    <r>
      <rPr>
        <sz val="9"/>
        <rFont val="方正仿宋_GBK"/>
        <charset val="134"/>
      </rPr>
      <t>公里长，宽</t>
    </r>
    <r>
      <rPr>
        <sz val="9"/>
        <rFont val="Times New Roman"/>
        <charset val="0"/>
      </rPr>
      <t>4.5</t>
    </r>
    <r>
      <rPr>
        <sz val="9"/>
        <rFont val="方正仿宋_GBK"/>
        <charset val="134"/>
      </rPr>
      <t>米的四好农村产业公路，该公路周边有重点企业新兴建材和琪泰猪场；方便周边群众生产生生活与运输农产品，促进脱贫户增收致富。</t>
    </r>
  </si>
  <si>
    <r>
      <rPr>
        <sz val="9"/>
        <rFont val="方正仿宋_GBK"/>
        <charset val="134"/>
      </rPr>
      <t>荣昌区双河街道排山坳社区</t>
    </r>
  </si>
  <si>
    <r>
      <rPr>
        <sz val="9"/>
        <rFont val="方正仿宋_GBK"/>
        <charset val="134"/>
      </rPr>
      <t>项目实施可解决双河街道排山坳社区</t>
    </r>
    <r>
      <rPr>
        <sz val="9"/>
        <rFont val="Times New Roman"/>
        <charset val="0"/>
      </rPr>
      <t>800</t>
    </r>
    <r>
      <rPr>
        <sz val="9"/>
        <rFont val="方正仿宋_GBK"/>
        <charset val="134"/>
      </rPr>
      <t>人（其中建档立卡脱贫户</t>
    </r>
    <r>
      <rPr>
        <sz val="9"/>
        <rFont val="Times New Roman"/>
        <charset val="0"/>
      </rPr>
      <t>4</t>
    </r>
    <r>
      <rPr>
        <sz val="9"/>
        <rFont val="方正仿宋_GBK"/>
        <charset val="134"/>
      </rPr>
      <t>户</t>
    </r>
    <r>
      <rPr>
        <sz val="9"/>
        <rFont val="Times New Roman"/>
        <charset val="0"/>
      </rPr>
      <t>10</t>
    </r>
    <r>
      <rPr>
        <sz val="9"/>
        <rFont val="方正仿宋_GBK"/>
        <charset val="134"/>
      </rPr>
      <t>人）出行问题。</t>
    </r>
  </si>
  <si>
    <r>
      <rPr>
        <sz val="9"/>
        <rFont val="方正仿宋_GBK"/>
        <charset val="134"/>
      </rPr>
      <t>群众全程监督施工，通过改善交通条件，方便</t>
    </r>
    <r>
      <rPr>
        <sz val="9"/>
        <rFont val="Times New Roman"/>
        <charset val="0"/>
      </rPr>
      <t>800</t>
    </r>
    <r>
      <rPr>
        <sz val="9"/>
        <rFont val="方正仿宋_GBK"/>
        <charset val="134"/>
      </rPr>
      <t>人（其中建档立卡脱贫户</t>
    </r>
    <r>
      <rPr>
        <sz val="9"/>
        <rFont val="Times New Roman"/>
        <charset val="0"/>
      </rPr>
      <t>10</t>
    </r>
    <r>
      <rPr>
        <sz val="9"/>
        <rFont val="方正仿宋_GBK"/>
        <charset val="134"/>
      </rPr>
      <t>人）生活出行并降低农产品运输成本，进一步带动产业增收。</t>
    </r>
  </si>
  <si>
    <r>
      <rPr>
        <sz val="9"/>
        <rFont val="方正仿宋_GBK"/>
        <charset val="134"/>
      </rPr>
      <t>改建公路里程</t>
    </r>
    <r>
      <rPr>
        <sz val="9"/>
        <rFont val="Times New Roman"/>
        <charset val="0"/>
      </rPr>
      <t>2.7</t>
    </r>
    <r>
      <rPr>
        <sz val="9"/>
        <rFont val="方正仿宋_GBK"/>
        <charset val="134"/>
      </rPr>
      <t>公里</t>
    </r>
  </si>
  <si>
    <r>
      <rPr>
        <sz val="9"/>
        <rFont val="方正仿宋_GBK"/>
        <charset val="134"/>
      </rPr>
      <t>受益建档立卡脱贫人数</t>
    </r>
    <r>
      <rPr>
        <sz val="9"/>
        <rFont val="Times New Roman"/>
        <charset val="0"/>
      </rPr>
      <t>≥</t>
    </r>
    <r>
      <rPr>
        <sz val="9"/>
        <rFont val="方正仿宋_GBK"/>
        <charset val="134"/>
      </rPr>
      <t>受益脱贫人口</t>
    </r>
    <r>
      <rPr>
        <sz val="9"/>
        <rFont val="Times New Roman"/>
        <charset val="0"/>
      </rPr>
      <t>9</t>
    </r>
    <r>
      <rPr>
        <sz val="9"/>
        <rFont val="方正仿宋_GBK"/>
        <charset val="134"/>
      </rPr>
      <t>人。</t>
    </r>
  </si>
  <si>
    <r>
      <rPr>
        <sz val="9"/>
        <rFont val="方正仿宋_GBK"/>
        <charset val="134"/>
      </rPr>
      <t>张晓荣</t>
    </r>
  </si>
  <si>
    <t>13618307809</t>
  </si>
  <si>
    <r>
      <rPr>
        <sz val="9"/>
        <rFont val="方正仿宋_GBK"/>
        <charset val="134"/>
      </rPr>
      <t>荣昌区</t>
    </r>
    <r>
      <rPr>
        <sz val="9"/>
        <rFont val="Times New Roman"/>
        <charset val="0"/>
      </rPr>
      <t>2021</t>
    </r>
    <r>
      <rPr>
        <sz val="9"/>
        <rFont val="方正仿宋_GBK"/>
        <charset val="134"/>
      </rPr>
      <t>年度远觉镇五保家园环形产业公路建设工程</t>
    </r>
  </si>
  <si>
    <r>
      <rPr>
        <sz val="9"/>
        <rFont val="方正仿宋_GBK"/>
        <charset val="134"/>
      </rPr>
      <t>荣昌区</t>
    </r>
    <r>
      <rPr>
        <sz val="9"/>
        <rFont val="Times New Roman"/>
        <charset val="0"/>
      </rPr>
      <t>_</t>
    </r>
    <r>
      <rPr>
        <sz val="9"/>
        <rFont val="方正仿宋_GBK"/>
        <charset val="134"/>
      </rPr>
      <t>村基础设施</t>
    </r>
    <r>
      <rPr>
        <sz val="9"/>
        <rFont val="Times New Roman"/>
        <charset val="0"/>
      </rPr>
      <t>_</t>
    </r>
    <r>
      <rPr>
        <sz val="9"/>
        <rFont val="方正仿宋_GBK"/>
        <charset val="134"/>
      </rPr>
      <t>荣昌区</t>
    </r>
    <r>
      <rPr>
        <sz val="9"/>
        <rFont val="Times New Roman"/>
        <charset val="0"/>
      </rPr>
      <t>2021</t>
    </r>
    <r>
      <rPr>
        <sz val="9"/>
        <rFont val="方正仿宋_GBK"/>
        <charset val="134"/>
      </rPr>
      <t>年度远觉镇五保家园环形产业公路建设工程</t>
    </r>
  </si>
  <si>
    <r>
      <rPr>
        <sz val="9"/>
        <rFont val="方正仿宋_GBK"/>
        <charset val="134"/>
      </rPr>
      <t>远觉镇狮子桥村</t>
    </r>
    <r>
      <rPr>
        <sz val="9"/>
        <rFont val="Times New Roman"/>
        <charset val="0"/>
      </rPr>
      <t>8</t>
    </r>
    <r>
      <rPr>
        <sz val="9"/>
        <rFont val="方正仿宋_GBK"/>
        <charset val="134"/>
      </rPr>
      <t>组建设</t>
    </r>
    <r>
      <rPr>
        <sz val="9"/>
        <rFont val="Times New Roman"/>
        <charset val="0"/>
      </rPr>
      <t>1</t>
    </r>
    <r>
      <rPr>
        <sz val="9"/>
        <rFont val="方正仿宋_GBK"/>
        <charset val="134"/>
      </rPr>
      <t>条共</t>
    </r>
    <r>
      <rPr>
        <sz val="9"/>
        <rFont val="Times New Roman"/>
        <charset val="0"/>
      </rPr>
      <t>2.4</t>
    </r>
    <r>
      <rPr>
        <sz val="9"/>
        <rFont val="方正仿宋_GBK"/>
        <charset val="134"/>
      </rPr>
      <t>公里长，宽</t>
    </r>
    <r>
      <rPr>
        <sz val="9"/>
        <rFont val="Times New Roman"/>
        <charset val="0"/>
      </rPr>
      <t>4.5</t>
    </r>
    <r>
      <rPr>
        <sz val="9"/>
        <rFont val="方正仿宋_GBK"/>
        <charset val="134"/>
      </rPr>
      <t>米的四好农村产业公路，该公路周边有重庆琪金荣昌猪远觉养殖场，方便周边群众生产生生活与运输农产品，促进脱贫户增收致富。</t>
    </r>
  </si>
  <si>
    <r>
      <rPr>
        <sz val="9"/>
        <rFont val="方正仿宋_GBK"/>
        <charset val="134"/>
      </rPr>
      <t>荣昌区远觉镇狮子桥村</t>
    </r>
  </si>
  <si>
    <r>
      <rPr>
        <sz val="9"/>
        <rFont val="方正仿宋_GBK"/>
        <charset val="134"/>
      </rPr>
      <t>项目里程</t>
    </r>
    <r>
      <rPr>
        <sz val="9"/>
        <rFont val="Times New Roman"/>
        <charset val="0"/>
      </rPr>
      <t>2.4</t>
    </r>
    <r>
      <rPr>
        <sz val="9"/>
        <rFont val="方正仿宋_GBK"/>
        <charset val="134"/>
      </rPr>
      <t>公里可解决远觉镇狮子桥村</t>
    </r>
    <r>
      <rPr>
        <sz val="9"/>
        <rFont val="Times New Roman"/>
        <charset val="0"/>
      </rPr>
      <t>8</t>
    </r>
    <r>
      <rPr>
        <sz val="9"/>
        <rFont val="方正仿宋_GBK"/>
        <charset val="134"/>
      </rPr>
      <t>组</t>
    </r>
    <r>
      <rPr>
        <sz val="9"/>
        <rFont val="Times New Roman"/>
        <charset val="0"/>
      </rPr>
      <t>650</t>
    </r>
    <r>
      <rPr>
        <sz val="9"/>
        <rFont val="方正仿宋_GBK"/>
        <charset val="134"/>
      </rPr>
      <t>人（其中建档立卡脱贫户</t>
    </r>
    <r>
      <rPr>
        <sz val="9"/>
        <rFont val="Times New Roman"/>
        <charset val="0"/>
      </rPr>
      <t>18</t>
    </r>
    <r>
      <rPr>
        <sz val="9"/>
        <rFont val="方正仿宋_GBK"/>
        <charset val="134"/>
      </rPr>
      <t>人）出行问题。</t>
    </r>
  </si>
  <si>
    <r>
      <rPr>
        <sz val="9"/>
        <rFont val="方正仿宋_GBK"/>
        <charset val="134"/>
      </rPr>
      <t>群众全程监督施工，通过改善交通条件，方便</t>
    </r>
    <r>
      <rPr>
        <sz val="9"/>
        <rFont val="Times New Roman"/>
        <charset val="0"/>
      </rPr>
      <t>650</t>
    </r>
    <r>
      <rPr>
        <sz val="9"/>
        <rFont val="方正仿宋_GBK"/>
        <charset val="134"/>
      </rPr>
      <t>人（其中建档立卡脱贫户</t>
    </r>
    <r>
      <rPr>
        <sz val="9"/>
        <rFont val="Times New Roman"/>
        <charset val="0"/>
      </rPr>
      <t>18</t>
    </r>
    <r>
      <rPr>
        <sz val="9"/>
        <rFont val="方正仿宋_GBK"/>
        <charset val="134"/>
      </rPr>
      <t>人）生活出行并降低农产品运输成本，进一步带动产业增收。</t>
    </r>
  </si>
  <si>
    <r>
      <rPr>
        <sz val="9"/>
        <rFont val="方正仿宋_GBK"/>
        <charset val="134"/>
      </rPr>
      <t>村改建公路</t>
    </r>
    <r>
      <rPr>
        <sz val="9"/>
        <rFont val="Times New Roman"/>
        <charset val="0"/>
      </rPr>
      <t>2.4</t>
    </r>
    <r>
      <rPr>
        <sz val="9"/>
        <rFont val="方正仿宋_GBK"/>
        <charset val="134"/>
      </rPr>
      <t>公里。</t>
    </r>
  </si>
  <si>
    <r>
      <rPr>
        <sz val="9"/>
        <rFont val="方正仿宋_GBK"/>
        <charset val="134"/>
      </rPr>
      <t>受益建档立卡脱贫人数</t>
    </r>
    <r>
      <rPr>
        <sz val="9"/>
        <rFont val="Times New Roman"/>
        <charset val="0"/>
      </rPr>
      <t>≥</t>
    </r>
    <r>
      <rPr>
        <sz val="9"/>
        <rFont val="方正仿宋_GBK"/>
        <charset val="134"/>
      </rPr>
      <t>受益脱贫人口</t>
    </r>
    <r>
      <rPr>
        <sz val="9"/>
        <rFont val="Times New Roman"/>
        <charset val="0"/>
      </rPr>
      <t>18</t>
    </r>
    <r>
      <rPr>
        <sz val="9"/>
        <rFont val="方正仿宋_GBK"/>
        <charset val="134"/>
      </rPr>
      <t>人。</t>
    </r>
  </si>
  <si>
    <t>2020.10</t>
  </si>
  <si>
    <r>
      <rPr>
        <sz val="9"/>
        <rFont val="方正仿宋_GBK"/>
        <charset val="134"/>
      </rPr>
      <t>钟泽金</t>
    </r>
  </si>
  <si>
    <t>13996164998</t>
  </si>
  <si>
    <r>
      <rPr>
        <sz val="9"/>
        <rFont val="方正仿宋_GBK"/>
        <charset val="134"/>
      </rPr>
      <t>荣昌区</t>
    </r>
    <r>
      <rPr>
        <sz val="9"/>
        <rFont val="Times New Roman"/>
        <charset val="0"/>
      </rPr>
      <t>2021</t>
    </r>
    <r>
      <rPr>
        <sz val="9"/>
        <rFont val="方正仿宋_GBK"/>
        <charset val="134"/>
      </rPr>
      <t>年度远觉镇七星桥环形公路建设工程</t>
    </r>
  </si>
  <si>
    <r>
      <rPr>
        <sz val="9"/>
        <rFont val="方正仿宋_GBK"/>
        <charset val="134"/>
      </rPr>
      <t>荣昌区</t>
    </r>
    <r>
      <rPr>
        <sz val="9"/>
        <rFont val="Times New Roman"/>
        <charset val="0"/>
      </rPr>
      <t>_</t>
    </r>
    <r>
      <rPr>
        <sz val="9"/>
        <rFont val="方正仿宋_GBK"/>
        <charset val="134"/>
      </rPr>
      <t>村基础设施</t>
    </r>
    <r>
      <rPr>
        <sz val="9"/>
        <rFont val="Times New Roman"/>
        <charset val="0"/>
      </rPr>
      <t>_</t>
    </r>
    <r>
      <rPr>
        <sz val="9"/>
        <rFont val="方正仿宋_GBK"/>
        <charset val="134"/>
      </rPr>
      <t>荣昌区</t>
    </r>
    <r>
      <rPr>
        <sz val="9"/>
        <rFont val="Times New Roman"/>
        <charset val="0"/>
      </rPr>
      <t>2021</t>
    </r>
    <r>
      <rPr>
        <sz val="9"/>
        <rFont val="方正仿宋_GBK"/>
        <charset val="134"/>
      </rPr>
      <t>年度远觉镇七星桥环形公路建设工程</t>
    </r>
  </si>
  <si>
    <r>
      <rPr>
        <sz val="9"/>
        <rFont val="方正仿宋_GBK"/>
        <charset val="134"/>
      </rPr>
      <t>远觉镇狮蔡家坪村</t>
    </r>
    <r>
      <rPr>
        <sz val="9"/>
        <rFont val="Times New Roman"/>
        <charset val="0"/>
      </rPr>
      <t>7</t>
    </r>
    <r>
      <rPr>
        <sz val="9"/>
        <rFont val="方正仿宋_GBK"/>
        <charset val="134"/>
      </rPr>
      <t>组新建长</t>
    </r>
    <r>
      <rPr>
        <sz val="9"/>
        <rFont val="Times New Roman"/>
        <charset val="0"/>
      </rPr>
      <t>2.1</t>
    </r>
    <r>
      <rPr>
        <sz val="9"/>
        <rFont val="方正仿宋_GBK"/>
        <charset val="134"/>
      </rPr>
      <t>公里，宽</t>
    </r>
    <r>
      <rPr>
        <sz val="9"/>
        <rFont val="Times New Roman"/>
        <charset val="0"/>
      </rPr>
      <t>4.5</t>
    </r>
    <r>
      <rPr>
        <sz val="9"/>
        <rFont val="方正仿宋_GBK"/>
        <charset val="134"/>
      </rPr>
      <t>米的混凝土路面。</t>
    </r>
  </si>
  <si>
    <r>
      <rPr>
        <sz val="9"/>
        <rFont val="方正仿宋_GBK"/>
        <charset val="134"/>
      </rPr>
      <t>荣昌区远觉镇蔡家坪村</t>
    </r>
  </si>
  <si>
    <r>
      <rPr>
        <sz val="9"/>
        <rFont val="方正仿宋_GBK"/>
        <charset val="134"/>
      </rPr>
      <t>项目里程</t>
    </r>
    <r>
      <rPr>
        <sz val="9"/>
        <rFont val="Times New Roman"/>
        <charset val="0"/>
      </rPr>
      <t>2.1</t>
    </r>
    <r>
      <rPr>
        <sz val="9"/>
        <rFont val="方正仿宋_GBK"/>
        <charset val="134"/>
      </rPr>
      <t>公里可解决远觉镇蔡家坪村</t>
    </r>
    <r>
      <rPr>
        <sz val="9"/>
        <rFont val="Times New Roman"/>
        <charset val="0"/>
      </rPr>
      <t>7</t>
    </r>
    <r>
      <rPr>
        <sz val="9"/>
        <rFont val="方正仿宋_GBK"/>
        <charset val="134"/>
      </rPr>
      <t>组</t>
    </r>
    <r>
      <rPr>
        <sz val="9"/>
        <rFont val="Times New Roman"/>
        <charset val="0"/>
      </rPr>
      <t>250</t>
    </r>
    <r>
      <rPr>
        <sz val="9"/>
        <rFont val="方正仿宋_GBK"/>
        <charset val="134"/>
      </rPr>
      <t>人（其中建档立卡脱贫户</t>
    </r>
    <r>
      <rPr>
        <sz val="9"/>
        <rFont val="Times New Roman"/>
        <charset val="0"/>
      </rPr>
      <t>28</t>
    </r>
    <r>
      <rPr>
        <sz val="9"/>
        <rFont val="方正仿宋_GBK"/>
        <charset val="134"/>
      </rPr>
      <t>人）出行问题。</t>
    </r>
  </si>
  <si>
    <r>
      <rPr>
        <sz val="9"/>
        <rFont val="方正仿宋_GBK"/>
        <charset val="134"/>
      </rPr>
      <t>群众全程监督施工，通过改善交通条件，方便</t>
    </r>
    <r>
      <rPr>
        <sz val="9"/>
        <rFont val="Times New Roman"/>
        <charset val="0"/>
      </rPr>
      <t>250</t>
    </r>
    <r>
      <rPr>
        <sz val="9"/>
        <rFont val="方正仿宋_GBK"/>
        <charset val="134"/>
      </rPr>
      <t>人（其中建档立卡脱贫户</t>
    </r>
    <r>
      <rPr>
        <sz val="9"/>
        <rFont val="Times New Roman"/>
        <charset val="0"/>
      </rPr>
      <t>28</t>
    </r>
    <r>
      <rPr>
        <sz val="9"/>
        <rFont val="方正仿宋_GBK"/>
        <charset val="134"/>
      </rPr>
      <t>人）生活出行并降低农产品运输成本。</t>
    </r>
  </si>
  <si>
    <r>
      <rPr>
        <sz val="9"/>
        <rFont val="方正仿宋_GBK"/>
        <charset val="134"/>
      </rPr>
      <t>村改建公路</t>
    </r>
    <r>
      <rPr>
        <sz val="9"/>
        <rFont val="Times New Roman"/>
        <charset val="0"/>
      </rPr>
      <t>2.1</t>
    </r>
    <r>
      <rPr>
        <sz val="9"/>
        <rFont val="方正仿宋_GBK"/>
        <charset val="134"/>
      </rPr>
      <t>公里。</t>
    </r>
  </si>
  <si>
    <r>
      <rPr>
        <sz val="9"/>
        <rFont val="方正仿宋_GBK"/>
        <charset val="134"/>
      </rPr>
      <t>罗平</t>
    </r>
  </si>
  <si>
    <t>18983860244</t>
  </si>
  <si>
    <r>
      <rPr>
        <sz val="9"/>
        <rFont val="方正仿宋_GBK"/>
        <charset val="134"/>
      </rPr>
      <t>荣昌区</t>
    </r>
    <r>
      <rPr>
        <sz val="9"/>
        <rFont val="Times New Roman"/>
        <charset val="0"/>
      </rPr>
      <t>_</t>
    </r>
    <r>
      <rPr>
        <sz val="9"/>
        <rFont val="方正仿宋_GBK"/>
        <charset val="134"/>
      </rPr>
      <t>村基础设施</t>
    </r>
    <r>
      <rPr>
        <sz val="9"/>
        <rFont val="Times New Roman"/>
        <charset val="0"/>
      </rPr>
      <t>_</t>
    </r>
    <r>
      <rPr>
        <sz val="9"/>
        <rFont val="方正仿宋_GBK"/>
        <charset val="134"/>
      </rPr>
      <t>荣昌区</t>
    </r>
    <r>
      <rPr>
        <sz val="9"/>
        <rFont val="Times New Roman"/>
        <charset val="0"/>
      </rPr>
      <t>2021</t>
    </r>
    <r>
      <rPr>
        <sz val="9"/>
        <rFont val="方正仿宋_GBK"/>
        <charset val="134"/>
      </rPr>
      <t>年度远觉镇李家湾产业公路建设工程</t>
    </r>
  </si>
  <si>
    <r>
      <rPr>
        <sz val="9"/>
        <rFont val="宋体"/>
        <charset val="134"/>
      </rPr>
      <t>建设</t>
    </r>
    <r>
      <rPr>
        <sz val="9"/>
        <rFont val="Times New Roman"/>
        <charset val="0"/>
      </rPr>
      <t>1</t>
    </r>
    <r>
      <rPr>
        <sz val="9"/>
        <rFont val="宋体"/>
        <charset val="134"/>
      </rPr>
      <t>条共</t>
    </r>
    <r>
      <rPr>
        <sz val="9"/>
        <rFont val="Times New Roman"/>
        <charset val="0"/>
      </rPr>
      <t>0.55</t>
    </r>
    <r>
      <rPr>
        <sz val="9"/>
        <rFont val="宋体"/>
        <charset val="134"/>
      </rPr>
      <t>公里长的四好农村公路，该公路周边有蔬菜基地</t>
    </r>
    <r>
      <rPr>
        <sz val="9"/>
        <rFont val="Times New Roman"/>
        <charset val="0"/>
      </rPr>
      <t>50</t>
    </r>
    <r>
      <rPr>
        <sz val="9"/>
        <rFont val="宋体"/>
        <charset val="134"/>
      </rPr>
      <t>亩，方便周边群众生产生活与运输农产品，促进脱贫户增收致富。</t>
    </r>
  </si>
  <si>
    <r>
      <rPr>
        <sz val="9"/>
        <rFont val="方正仿宋_GBK"/>
        <charset val="134"/>
      </rPr>
      <t>项目里程</t>
    </r>
    <r>
      <rPr>
        <sz val="9"/>
        <rFont val="Times New Roman"/>
        <charset val="0"/>
      </rPr>
      <t>0.55</t>
    </r>
    <r>
      <rPr>
        <sz val="9"/>
        <rFont val="方正仿宋_GBK"/>
        <charset val="134"/>
      </rPr>
      <t>公里可解决远觉镇蔡家坪村</t>
    </r>
    <r>
      <rPr>
        <sz val="9"/>
        <rFont val="Times New Roman"/>
        <charset val="0"/>
      </rPr>
      <t>7</t>
    </r>
    <r>
      <rPr>
        <sz val="9"/>
        <rFont val="方正仿宋_GBK"/>
        <charset val="134"/>
      </rPr>
      <t>组</t>
    </r>
    <r>
      <rPr>
        <sz val="9"/>
        <rFont val="Times New Roman"/>
        <charset val="0"/>
      </rPr>
      <t>250</t>
    </r>
    <r>
      <rPr>
        <sz val="9"/>
        <rFont val="方正仿宋_GBK"/>
        <charset val="134"/>
      </rPr>
      <t>人（其中建档立卡脱贫户</t>
    </r>
    <r>
      <rPr>
        <sz val="9"/>
        <rFont val="Times New Roman"/>
        <charset val="0"/>
      </rPr>
      <t>28</t>
    </r>
    <r>
      <rPr>
        <sz val="9"/>
        <rFont val="方正仿宋_GBK"/>
        <charset val="134"/>
      </rPr>
      <t>人）出行问题，可带动生猪、小家禽等产业发展。</t>
    </r>
  </si>
  <si>
    <r>
      <rPr>
        <sz val="9"/>
        <rFont val="方正仿宋_GBK"/>
        <charset val="134"/>
      </rPr>
      <t>群众全程监督施工，通过改善交通条件，方便</t>
    </r>
    <r>
      <rPr>
        <sz val="9"/>
        <rFont val="Times New Roman"/>
        <charset val="0"/>
      </rPr>
      <t>250</t>
    </r>
    <r>
      <rPr>
        <sz val="9"/>
        <rFont val="方正仿宋_GBK"/>
        <charset val="134"/>
      </rPr>
      <t>人（其中建档立卡脱贫户</t>
    </r>
    <r>
      <rPr>
        <sz val="9"/>
        <rFont val="Times New Roman"/>
        <charset val="0"/>
      </rPr>
      <t>28</t>
    </r>
    <r>
      <rPr>
        <sz val="9"/>
        <rFont val="方正仿宋_GBK"/>
        <charset val="134"/>
      </rPr>
      <t>人）生活出行并降低农产品运输成本，可带动生猪、小家禽等产业发展，进一步带动产业增收。</t>
    </r>
  </si>
  <si>
    <r>
      <rPr>
        <sz val="9"/>
        <rFont val="方正仿宋_GBK"/>
        <charset val="134"/>
      </rPr>
      <t>村改建公路</t>
    </r>
    <r>
      <rPr>
        <sz val="9"/>
        <rFont val="Times New Roman"/>
        <charset val="0"/>
      </rPr>
      <t>0.55</t>
    </r>
    <r>
      <rPr>
        <sz val="9"/>
        <rFont val="方正仿宋_GBK"/>
        <charset val="134"/>
      </rPr>
      <t>公里。</t>
    </r>
  </si>
  <si>
    <r>
      <rPr>
        <sz val="9"/>
        <rFont val="方正仿宋_GBK"/>
        <charset val="134"/>
      </rPr>
      <t>荣昌区</t>
    </r>
    <r>
      <rPr>
        <sz val="9"/>
        <rFont val="Times New Roman"/>
        <charset val="0"/>
      </rPr>
      <t>2021</t>
    </r>
    <r>
      <rPr>
        <sz val="9"/>
        <rFont val="方正仿宋_GBK"/>
        <charset val="134"/>
      </rPr>
      <t>年度荣隆镇沿河路建设工程</t>
    </r>
  </si>
  <si>
    <r>
      <rPr>
        <sz val="9"/>
        <rFont val="方正仿宋_GBK"/>
        <charset val="134"/>
      </rPr>
      <t>荣昌区</t>
    </r>
    <r>
      <rPr>
        <sz val="9"/>
        <rFont val="Times New Roman"/>
        <charset val="0"/>
      </rPr>
      <t>_</t>
    </r>
    <r>
      <rPr>
        <sz val="9"/>
        <rFont val="方正仿宋_GBK"/>
        <charset val="134"/>
      </rPr>
      <t>村基础设施</t>
    </r>
    <r>
      <rPr>
        <sz val="9"/>
        <rFont val="Times New Roman"/>
        <charset val="0"/>
      </rPr>
      <t>_</t>
    </r>
    <r>
      <rPr>
        <sz val="9"/>
        <rFont val="方正仿宋_GBK"/>
        <charset val="134"/>
      </rPr>
      <t>荣昌区</t>
    </r>
    <r>
      <rPr>
        <sz val="9"/>
        <rFont val="Times New Roman"/>
        <charset val="0"/>
      </rPr>
      <t>2021</t>
    </r>
    <r>
      <rPr>
        <sz val="9"/>
        <rFont val="方正仿宋_GBK"/>
        <charset val="134"/>
      </rPr>
      <t>年度荣隆镇沿河路建设工程</t>
    </r>
  </si>
  <si>
    <r>
      <rPr>
        <sz val="9"/>
        <rFont val="方正仿宋_GBK"/>
        <charset val="134"/>
      </rPr>
      <t>项目公路里程</t>
    </r>
    <r>
      <rPr>
        <sz val="9"/>
        <rFont val="Times New Roman"/>
        <charset val="0"/>
      </rPr>
      <t>1.755</t>
    </r>
    <r>
      <rPr>
        <sz val="9"/>
        <rFont val="方正仿宋_GBK"/>
        <charset val="134"/>
      </rPr>
      <t>公里，可解决玉久村、沙坝子村</t>
    </r>
    <r>
      <rPr>
        <sz val="9"/>
        <rFont val="Times New Roman"/>
        <charset val="0"/>
      </rPr>
      <t>985</t>
    </r>
    <r>
      <rPr>
        <sz val="9"/>
        <rFont val="方正仿宋_GBK"/>
        <charset val="134"/>
      </rPr>
      <t>人（其中建档立卡脱贫户</t>
    </r>
    <r>
      <rPr>
        <sz val="9"/>
        <rFont val="Times New Roman"/>
        <charset val="0"/>
      </rPr>
      <t>21</t>
    </r>
    <r>
      <rPr>
        <sz val="9"/>
        <rFont val="方正仿宋_GBK"/>
        <charset val="134"/>
      </rPr>
      <t>人）出行问题。</t>
    </r>
  </si>
  <si>
    <r>
      <rPr>
        <sz val="9"/>
        <rFont val="方正仿宋_GBK"/>
        <charset val="134"/>
      </rPr>
      <t>荣昌区荣隆镇玉久村、沙坝子村</t>
    </r>
  </si>
  <si>
    <r>
      <rPr>
        <sz val="9"/>
        <rFont val="方正仿宋_GBK"/>
        <charset val="134"/>
      </rPr>
      <t>项目公路里程</t>
    </r>
    <r>
      <rPr>
        <sz val="9"/>
        <rFont val="Times New Roman"/>
        <charset val="0"/>
      </rPr>
      <t>1.755</t>
    </r>
    <r>
      <rPr>
        <sz val="9"/>
        <rFont val="方正仿宋_GBK"/>
        <charset val="134"/>
      </rPr>
      <t>公里，可解决荣隆镇玉久村、沙坝子村</t>
    </r>
    <r>
      <rPr>
        <sz val="9"/>
        <rFont val="Times New Roman"/>
        <charset val="0"/>
      </rPr>
      <t>985</t>
    </r>
    <r>
      <rPr>
        <sz val="9"/>
        <rFont val="方正仿宋_GBK"/>
        <charset val="134"/>
      </rPr>
      <t>人（其中建档立卡脱贫户</t>
    </r>
    <r>
      <rPr>
        <sz val="9"/>
        <rFont val="Times New Roman"/>
        <charset val="0"/>
      </rPr>
      <t>21</t>
    </r>
    <r>
      <rPr>
        <sz val="9"/>
        <rFont val="方正仿宋_GBK"/>
        <charset val="134"/>
      </rPr>
      <t>人）出行问题。</t>
    </r>
  </si>
  <si>
    <r>
      <rPr>
        <sz val="9"/>
        <rFont val="方正仿宋_GBK"/>
        <charset val="134"/>
      </rPr>
      <t>群众全程监督施工，通过基础设施道路，方便</t>
    </r>
    <r>
      <rPr>
        <sz val="9"/>
        <rFont val="Times New Roman"/>
        <charset val="0"/>
      </rPr>
      <t>985</t>
    </r>
    <r>
      <rPr>
        <sz val="9"/>
        <rFont val="方正仿宋_GBK"/>
        <charset val="134"/>
      </rPr>
      <t>人（其中建档立卡脱贫</t>
    </r>
    <r>
      <rPr>
        <sz val="9"/>
        <rFont val="Times New Roman"/>
        <charset val="0"/>
      </rPr>
      <t>21</t>
    </r>
    <r>
      <rPr>
        <sz val="9"/>
        <rFont val="方正仿宋_GBK"/>
        <charset val="134"/>
      </rPr>
      <t>人）生活出行并降低农产品运输成本。</t>
    </r>
  </si>
  <si>
    <r>
      <rPr>
        <sz val="9"/>
        <rFont val="方正仿宋_GBK"/>
        <charset val="134"/>
      </rPr>
      <t>村改建公路里程</t>
    </r>
    <r>
      <rPr>
        <sz val="9"/>
        <rFont val="Times New Roman"/>
        <charset val="0"/>
      </rPr>
      <t>1.755</t>
    </r>
    <r>
      <rPr>
        <sz val="9"/>
        <rFont val="方正仿宋_GBK"/>
        <charset val="134"/>
      </rPr>
      <t>公里。</t>
    </r>
  </si>
  <si>
    <r>
      <rPr>
        <sz val="9"/>
        <rFont val="方正仿宋_GBK"/>
        <charset val="134"/>
      </rPr>
      <t>受益建档立卡脱贫人数</t>
    </r>
    <r>
      <rPr>
        <sz val="9"/>
        <rFont val="Times New Roman"/>
        <charset val="0"/>
      </rPr>
      <t>≥</t>
    </r>
    <r>
      <rPr>
        <sz val="9"/>
        <rFont val="方正仿宋_GBK"/>
        <charset val="134"/>
      </rPr>
      <t>受益脱贫户人口</t>
    </r>
    <r>
      <rPr>
        <sz val="9"/>
        <rFont val="Times New Roman"/>
        <charset val="0"/>
      </rPr>
      <t>21</t>
    </r>
    <r>
      <rPr>
        <sz val="9"/>
        <rFont val="方正仿宋_GBK"/>
        <charset val="134"/>
      </rPr>
      <t>人。</t>
    </r>
  </si>
  <si>
    <r>
      <rPr>
        <sz val="9"/>
        <rFont val="方正仿宋_GBK"/>
        <charset val="134"/>
      </rPr>
      <t>李永德</t>
    </r>
  </si>
  <si>
    <t>13372654133</t>
  </si>
  <si>
    <r>
      <rPr>
        <sz val="9"/>
        <rFont val="方正仿宋_GBK"/>
        <charset val="134"/>
      </rPr>
      <t>荣昌区</t>
    </r>
    <r>
      <rPr>
        <sz val="9"/>
        <rFont val="Times New Roman"/>
        <charset val="0"/>
      </rPr>
      <t>2021</t>
    </r>
    <r>
      <rPr>
        <sz val="9"/>
        <rFont val="方正仿宋_GBK"/>
        <charset val="134"/>
      </rPr>
      <t>年度河包镇黄桷树至放牛坪建设工程</t>
    </r>
  </si>
  <si>
    <r>
      <rPr>
        <sz val="9"/>
        <rFont val="方正仿宋_GBK"/>
        <charset val="134"/>
      </rPr>
      <t>荣昌区</t>
    </r>
    <r>
      <rPr>
        <sz val="9"/>
        <rFont val="Times New Roman"/>
        <charset val="0"/>
      </rPr>
      <t>_</t>
    </r>
    <r>
      <rPr>
        <sz val="9"/>
        <rFont val="方正仿宋_GBK"/>
        <charset val="134"/>
      </rPr>
      <t>村基础设施</t>
    </r>
    <r>
      <rPr>
        <sz val="9"/>
        <rFont val="Times New Roman"/>
        <charset val="0"/>
      </rPr>
      <t>_</t>
    </r>
    <r>
      <rPr>
        <sz val="9"/>
        <rFont val="方正仿宋_GBK"/>
        <charset val="134"/>
      </rPr>
      <t>荣昌区</t>
    </r>
    <r>
      <rPr>
        <sz val="9"/>
        <rFont val="Times New Roman"/>
        <charset val="0"/>
      </rPr>
      <t>2021</t>
    </r>
    <r>
      <rPr>
        <sz val="9"/>
        <rFont val="方正仿宋_GBK"/>
        <charset val="134"/>
      </rPr>
      <t>年度河包镇黄桷树至放牛坪建设工程</t>
    </r>
  </si>
  <si>
    <r>
      <rPr>
        <sz val="9"/>
        <rFont val="方正仿宋_GBK"/>
        <charset val="134"/>
      </rPr>
      <t>河包镇转龙社区新建长</t>
    </r>
    <r>
      <rPr>
        <sz val="9"/>
        <rFont val="Times New Roman"/>
        <charset val="0"/>
      </rPr>
      <t>2.2</t>
    </r>
    <r>
      <rPr>
        <sz val="9"/>
        <rFont val="方正仿宋_GBK"/>
        <charset val="134"/>
      </rPr>
      <t>公里，宽</t>
    </r>
    <r>
      <rPr>
        <sz val="9"/>
        <rFont val="Times New Roman"/>
        <charset val="0"/>
      </rPr>
      <t>4.5</t>
    </r>
    <r>
      <rPr>
        <sz val="9"/>
        <rFont val="方正仿宋_GBK"/>
        <charset val="134"/>
      </rPr>
      <t>米的混凝土路面。</t>
    </r>
  </si>
  <si>
    <r>
      <rPr>
        <sz val="9"/>
        <rFont val="方正仿宋_GBK"/>
        <charset val="134"/>
      </rPr>
      <t>荣昌区河包镇转龙社区</t>
    </r>
  </si>
  <si>
    <r>
      <rPr>
        <sz val="9"/>
        <rFont val="方正仿宋_GBK"/>
        <charset val="134"/>
      </rPr>
      <t>项目公路里程</t>
    </r>
    <r>
      <rPr>
        <sz val="9"/>
        <rFont val="Times New Roman"/>
        <charset val="0"/>
      </rPr>
      <t>2.2</t>
    </r>
    <r>
      <rPr>
        <sz val="9"/>
        <rFont val="方正仿宋_GBK"/>
        <charset val="134"/>
      </rPr>
      <t>公里，可解决河包镇转龙社区</t>
    </r>
    <r>
      <rPr>
        <sz val="9"/>
        <rFont val="Times New Roman"/>
        <charset val="0"/>
      </rPr>
      <t>950</t>
    </r>
    <r>
      <rPr>
        <sz val="9"/>
        <rFont val="方正仿宋_GBK"/>
        <charset val="134"/>
      </rPr>
      <t>人（其中建档立卡脱贫户</t>
    </r>
    <r>
      <rPr>
        <sz val="9"/>
        <rFont val="Times New Roman"/>
        <charset val="0"/>
      </rPr>
      <t>6</t>
    </r>
    <r>
      <rPr>
        <sz val="9"/>
        <rFont val="方正仿宋_GBK"/>
        <charset val="134"/>
      </rPr>
      <t>户</t>
    </r>
    <r>
      <rPr>
        <sz val="9"/>
        <rFont val="Times New Roman"/>
        <charset val="0"/>
      </rPr>
      <t>15</t>
    </r>
    <r>
      <rPr>
        <sz val="9"/>
        <rFont val="方正仿宋_GBK"/>
        <charset val="134"/>
      </rPr>
      <t>人）出行问题。</t>
    </r>
  </si>
  <si>
    <r>
      <rPr>
        <sz val="9"/>
        <rFont val="方正仿宋_GBK"/>
        <charset val="134"/>
      </rPr>
      <t>群众全程监督施工，通过改善交通条件，方便</t>
    </r>
    <r>
      <rPr>
        <sz val="9"/>
        <rFont val="Times New Roman"/>
        <charset val="0"/>
      </rPr>
      <t>950</t>
    </r>
    <r>
      <rPr>
        <sz val="9"/>
        <rFont val="方正仿宋_GBK"/>
        <charset val="134"/>
      </rPr>
      <t>人（其中建档立卡脱贫户</t>
    </r>
    <r>
      <rPr>
        <sz val="9"/>
        <rFont val="Times New Roman"/>
        <charset val="0"/>
      </rPr>
      <t>6</t>
    </r>
    <r>
      <rPr>
        <sz val="9"/>
        <rFont val="方正仿宋_GBK"/>
        <charset val="134"/>
      </rPr>
      <t>户</t>
    </r>
    <r>
      <rPr>
        <sz val="9"/>
        <rFont val="Times New Roman"/>
        <charset val="0"/>
      </rPr>
      <t>15</t>
    </r>
    <r>
      <rPr>
        <sz val="9"/>
        <rFont val="方正仿宋_GBK"/>
        <charset val="134"/>
      </rPr>
      <t>人）生活出行并降低农产品运输成本。</t>
    </r>
  </si>
  <si>
    <r>
      <rPr>
        <sz val="9"/>
        <rFont val="方正仿宋_GBK"/>
        <charset val="134"/>
      </rPr>
      <t>受益建档立卡脱贫人数</t>
    </r>
    <r>
      <rPr>
        <sz val="9"/>
        <rFont val="Times New Roman"/>
        <charset val="0"/>
      </rPr>
      <t>≥</t>
    </r>
    <r>
      <rPr>
        <sz val="9"/>
        <rFont val="方正仿宋_GBK"/>
        <charset val="134"/>
      </rPr>
      <t>受益脱贫人口</t>
    </r>
    <r>
      <rPr>
        <sz val="9"/>
        <rFont val="Times New Roman"/>
        <charset val="0"/>
      </rPr>
      <t>15</t>
    </r>
    <r>
      <rPr>
        <sz val="9"/>
        <rFont val="方正仿宋_GBK"/>
        <charset val="134"/>
      </rPr>
      <t>人。</t>
    </r>
  </si>
  <si>
    <r>
      <rPr>
        <sz val="9"/>
        <rFont val="方正仿宋_GBK"/>
        <charset val="134"/>
      </rPr>
      <t>荣昌区</t>
    </r>
    <r>
      <rPr>
        <sz val="9"/>
        <rFont val="Times New Roman"/>
        <charset val="0"/>
      </rPr>
      <t>2021</t>
    </r>
    <r>
      <rPr>
        <sz val="9"/>
        <rFont val="方正仿宋_GBK"/>
        <charset val="134"/>
      </rPr>
      <t>年度仁义镇干坝子产业公路建设工程</t>
    </r>
  </si>
  <si>
    <r>
      <rPr>
        <sz val="9"/>
        <rFont val="方正仿宋_GBK"/>
        <charset val="134"/>
      </rPr>
      <t>荣昌区</t>
    </r>
    <r>
      <rPr>
        <sz val="9"/>
        <rFont val="Times New Roman"/>
        <charset val="0"/>
      </rPr>
      <t>_</t>
    </r>
    <r>
      <rPr>
        <sz val="9"/>
        <rFont val="方正仿宋_GBK"/>
        <charset val="134"/>
      </rPr>
      <t>村基础设施</t>
    </r>
    <r>
      <rPr>
        <sz val="9"/>
        <rFont val="Times New Roman"/>
        <charset val="0"/>
      </rPr>
      <t>_</t>
    </r>
    <r>
      <rPr>
        <sz val="9"/>
        <rFont val="方正仿宋_GBK"/>
        <charset val="134"/>
      </rPr>
      <t>荣昌区</t>
    </r>
    <r>
      <rPr>
        <sz val="9"/>
        <rFont val="Times New Roman"/>
        <charset val="0"/>
      </rPr>
      <t>2021</t>
    </r>
    <r>
      <rPr>
        <sz val="9"/>
        <rFont val="方正仿宋_GBK"/>
        <charset val="134"/>
      </rPr>
      <t>年度仁义镇干坝子产业公路建设工程</t>
    </r>
  </si>
  <si>
    <r>
      <rPr>
        <sz val="9"/>
        <rFont val="方正仿宋_GBK"/>
        <charset val="134"/>
      </rPr>
      <t>仁义镇鹿子村</t>
    </r>
    <r>
      <rPr>
        <sz val="9"/>
        <rFont val="Times New Roman"/>
        <charset val="0"/>
      </rPr>
      <t>4</t>
    </r>
    <r>
      <rPr>
        <sz val="9"/>
        <rFont val="方正仿宋_GBK"/>
        <charset val="134"/>
      </rPr>
      <t>组、</t>
    </r>
    <r>
      <rPr>
        <sz val="9"/>
        <rFont val="Times New Roman"/>
        <charset val="0"/>
      </rPr>
      <t>5</t>
    </r>
    <r>
      <rPr>
        <sz val="9"/>
        <rFont val="方正仿宋_GBK"/>
        <charset val="134"/>
      </rPr>
      <t>组建设</t>
    </r>
    <r>
      <rPr>
        <sz val="9"/>
        <rFont val="Times New Roman"/>
        <charset val="0"/>
      </rPr>
      <t>1</t>
    </r>
    <r>
      <rPr>
        <sz val="9"/>
        <rFont val="方正仿宋_GBK"/>
        <charset val="134"/>
      </rPr>
      <t>条长</t>
    </r>
    <r>
      <rPr>
        <sz val="9"/>
        <rFont val="Times New Roman"/>
        <charset val="0"/>
      </rPr>
      <t>3.1</t>
    </r>
    <r>
      <rPr>
        <sz val="9"/>
        <rFont val="方正仿宋_GBK"/>
        <charset val="134"/>
      </rPr>
      <t>公里，宽</t>
    </r>
    <r>
      <rPr>
        <sz val="9"/>
        <rFont val="Times New Roman"/>
        <charset val="0"/>
      </rPr>
      <t>4.5</t>
    </r>
    <r>
      <rPr>
        <sz val="9"/>
        <rFont val="方正仿宋_GBK"/>
        <charset val="134"/>
      </rPr>
      <t>米的四好农村产业公路，该公路周边有玲珑生猪养殖场，年出栏生猪</t>
    </r>
    <r>
      <rPr>
        <sz val="9"/>
        <rFont val="Times New Roman"/>
        <charset val="0"/>
      </rPr>
      <t>400</t>
    </r>
    <r>
      <rPr>
        <sz val="9"/>
        <rFont val="方正仿宋_GBK"/>
        <charset val="134"/>
      </rPr>
      <t>余头，方便周边群众生产生活与运输农产品，促进脱贫户增收致富。</t>
    </r>
  </si>
  <si>
    <r>
      <rPr>
        <sz val="9"/>
        <rFont val="方正仿宋_GBK"/>
        <charset val="134"/>
      </rPr>
      <t>荣昌区仁义镇鹿子村</t>
    </r>
  </si>
  <si>
    <r>
      <rPr>
        <sz val="9"/>
        <rFont val="方正仿宋_GBK"/>
        <charset val="134"/>
      </rPr>
      <t>项目实施可解决仁义镇鹿子村</t>
    </r>
    <r>
      <rPr>
        <sz val="9"/>
        <rFont val="Times New Roman"/>
        <charset val="0"/>
      </rPr>
      <t>1688</t>
    </r>
    <r>
      <rPr>
        <sz val="9"/>
        <rFont val="方正仿宋_GBK"/>
        <charset val="134"/>
      </rPr>
      <t>人（其中建档立卡脱贫户</t>
    </r>
    <r>
      <rPr>
        <sz val="9"/>
        <rFont val="Times New Roman"/>
        <charset val="0"/>
      </rPr>
      <t>33</t>
    </r>
    <r>
      <rPr>
        <sz val="9"/>
        <rFont val="方正仿宋_GBK"/>
        <charset val="134"/>
      </rPr>
      <t>人）出行问题，可带动生猪、小家禽等产业发展。</t>
    </r>
  </si>
  <si>
    <r>
      <rPr>
        <sz val="9"/>
        <rFont val="方正仿宋_GBK"/>
        <charset val="134"/>
      </rPr>
      <t>项目实施可解决仁义镇鹿子村</t>
    </r>
    <r>
      <rPr>
        <sz val="9"/>
        <rFont val="Times New Roman"/>
        <charset val="0"/>
      </rPr>
      <t>1688</t>
    </r>
    <r>
      <rPr>
        <sz val="9"/>
        <rFont val="方正仿宋_GBK"/>
        <charset val="134"/>
      </rPr>
      <t>人（其中建档立卡脱贫户</t>
    </r>
    <r>
      <rPr>
        <sz val="9"/>
        <rFont val="Times New Roman"/>
        <charset val="0"/>
      </rPr>
      <t>33</t>
    </r>
    <r>
      <rPr>
        <sz val="9"/>
        <rFont val="方正仿宋_GBK"/>
        <charset val="134"/>
      </rPr>
      <t>人）出行问题，可带动生猪、小家禽等产业发展，进一步带动产业增收。</t>
    </r>
  </si>
  <si>
    <r>
      <rPr>
        <sz val="9"/>
        <rFont val="方正仿宋_GBK"/>
        <charset val="134"/>
      </rPr>
      <t>新建农村公路里程</t>
    </r>
    <r>
      <rPr>
        <sz val="9"/>
        <rFont val="Times New Roman"/>
        <charset val="0"/>
      </rPr>
      <t>3.1</t>
    </r>
    <r>
      <rPr>
        <sz val="9"/>
        <rFont val="方正仿宋_GBK"/>
        <charset val="134"/>
      </rPr>
      <t>公里</t>
    </r>
  </si>
  <si>
    <r>
      <rPr>
        <sz val="9"/>
        <rFont val="方正仿宋_GBK"/>
        <charset val="134"/>
      </rPr>
      <t>蒋国荣</t>
    </r>
  </si>
  <si>
    <r>
      <rPr>
        <sz val="9"/>
        <rFont val="方正仿宋_GBK"/>
        <charset val="134"/>
      </rPr>
      <t>荣昌区龙集镇</t>
    </r>
    <r>
      <rPr>
        <sz val="9"/>
        <rFont val="Times New Roman"/>
        <charset val="0"/>
      </rPr>
      <t>2021</t>
    </r>
    <r>
      <rPr>
        <sz val="9"/>
        <rFont val="方正仿宋_GBK"/>
        <charset val="134"/>
      </rPr>
      <t>年度脱贫户到户帮扶</t>
    </r>
  </si>
  <si>
    <r>
      <rPr>
        <sz val="9"/>
        <rFont val="方正仿宋_GBK"/>
        <charset val="134"/>
      </rPr>
      <t>荣昌区</t>
    </r>
    <r>
      <rPr>
        <sz val="9"/>
        <rFont val="Times New Roman"/>
        <charset val="0"/>
      </rPr>
      <t>_</t>
    </r>
    <r>
      <rPr>
        <sz val="9"/>
        <rFont val="方正仿宋_GBK"/>
        <charset val="134"/>
      </rPr>
      <t>产业项目</t>
    </r>
    <r>
      <rPr>
        <sz val="9"/>
        <rFont val="Times New Roman"/>
        <charset val="0"/>
      </rPr>
      <t>_</t>
    </r>
    <r>
      <rPr>
        <sz val="9"/>
        <rFont val="方正仿宋_GBK"/>
        <charset val="134"/>
      </rPr>
      <t>荣昌区龙集镇</t>
    </r>
    <r>
      <rPr>
        <sz val="9"/>
        <rFont val="Times New Roman"/>
        <charset val="0"/>
      </rPr>
      <t>2021</t>
    </r>
    <r>
      <rPr>
        <sz val="9"/>
        <rFont val="方正仿宋_GBK"/>
        <charset val="134"/>
      </rPr>
      <t>年度脱贫户到户帮扶</t>
    </r>
  </si>
  <si>
    <r>
      <rPr>
        <sz val="9"/>
        <rFont val="方正仿宋_GBK"/>
        <charset val="134"/>
      </rPr>
      <t>资助</t>
    </r>
    <r>
      <rPr>
        <sz val="9"/>
        <rFont val="Times New Roman"/>
        <charset val="0"/>
      </rPr>
      <t>81</t>
    </r>
    <r>
      <rPr>
        <sz val="9"/>
        <rFont val="方正仿宋_GBK"/>
        <charset val="134"/>
      </rPr>
      <t>户建档立卡脱贫户发展产业，标准为每</t>
    </r>
    <r>
      <rPr>
        <sz val="9"/>
        <rFont val="Times New Roman"/>
        <charset val="0"/>
      </rPr>
      <t>≤3000</t>
    </r>
    <r>
      <rPr>
        <sz val="9"/>
        <rFont val="方正仿宋_GBK"/>
        <charset val="134"/>
      </rPr>
      <t>元</t>
    </r>
    <r>
      <rPr>
        <sz val="9"/>
        <rFont val="Times New Roman"/>
        <charset val="0"/>
      </rPr>
      <t xml:space="preserve"> /</t>
    </r>
    <r>
      <rPr>
        <sz val="9"/>
        <rFont val="方正仿宋_GBK"/>
        <charset val="134"/>
      </rPr>
      <t>户。</t>
    </r>
  </si>
  <si>
    <r>
      <rPr>
        <sz val="9"/>
        <rFont val="方正仿宋_GBK"/>
        <charset val="134"/>
      </rPr>
      <t>荣昌区龙集镇</t>
    </r>
  </si>
  <si>
    <r>
      <rPr>
        <sz val="9"/>
        <rFont val="方正仿宋_GBK"/>
        <charset val="134"/>
      </rPr>
      <t>帮助</t>
    </r>
    <r>
      <rPr>
        <sz val="9"/>
        <rFont val="Times New Roman"/>
        <charset val="0"/>
      </rPr>
      <t>81</t>
    </r>
    <r>
      <rPr>
        <sz val="9"/>
        <rFont val="方正仿宋_GBK"/>
        <charset val="134"/>
      </rPr>
      <t>户脱贫户发展产业，到户帮扶资金</t>
    </r>
    <r>
      <rPr>
        <sz val="9"/>
        <rFont val="Times New Roman"/>
        <charset val="0"/>
      </rPr>
      <t>≤3000</t>
    </r>
    <r>
      <rPr>
        <sz val="9"/>
        <rFont val="方正仿宋_GBK"/>
        <charset val="134"/>
      </rPr>
      <t>元</t>
    </r>
    <r>
      <rPr>
        <sz val="9"/>
        <rFont val="Times New Roman"/>
        <charset val="0"/>
      </rPr>
      <t>/</t>
    </r>
    <r>
      <rPr>
        <sz val="9"/>
        <rFont val="方正仿宋_GBK"/>
        <charset val="134"/>
      </rPr>
      <t>户</t>
    </r>
  </si>
  <si>
    <r>
      <rPr>
        <sz val="9"/>
        <rFont val="方正仿宋_GBK"/>
        <charset val="134"/>
      </rPr>
      <t>脱贫户发展产业合格率</t>
    </r>
    <r>
      <rPr>
        <sz val="9"/>
        <rFont val="Times New Roman"/>
        <charset val="0"/>
      </rPr>
      <t>100%</t>
    </r>
    <r>
      <rPr>
        <sz val="9"/>
        <rFont val="方正仿宋_GBK"/>
        <charset val="134"/>
      </rPr>
      <t>，帮助</t>
    </r>
    <r>
      <rPr>
        <sz val="9"/>
        <rFont val="Times New Roman"/>
        <charset val="0"/>
      </rPr>
      <t>81</t>
    </r>
    <r>
      <rPr>
        <sz val="9"/>
        <rFont val="方正仿宋_GBK"/>
        <charset val="134"/>
      </rPr>
      <t>户脱贫户发展产业。</t>
    </r>
  </si>
  <si>
    <r>
      <rPr>
        <sz val="9"/>
        <rFont val="方正仿宋_GBK"/>
        <charset val="134"/>
      </rPr>
      <t>脱贫户巩固脱贫成效。受益脱贫人口</t>
    </r>
    <r>
      <rPr>
        <sz val="9"/>
        <rFont val="Times New Roman"/>
        <charset val="0"/>
      </rPr>
      <t>81</t>
    </r>
    <r>
      <rPr>
        <sz val="9"/>
        <rFont val="方正仿宋_GBK"/>
        <charset val="134"/>
      </rPr>
      <t>户</t>
    </r>
  </si>
  <si>
    <r>
      <rPr>
        <sz val="9"/>
        <rFont val="方正仿宋_GBK"/>
        <charset val="134"/>
      </rPr>
      <t>荣昌区</t>
    </r>
    <r>
      <rPr>
        <sz val="9"/>
        <rFont val="Times New Roman"/>
        <charset val="0"/>
      </rPr>
      <t>2021</t>
    </r>
    <r>
      <rPr>
        <sz val="9"/>
        <rFont val="方正仿宋_GBK"/>
        <charset val="134"/>
      </rPr>
      <t>年度铜鼓镇龙陈路建设工程</t>
    </r>
  </si>
  <si>
    <r>
      <rPr>
        <sz val="9"/>
        <rFont val="方正仿宋_GBK"/>
        <charset val="134"/>
      </rPr>
      <t>荣昌区</t>
    </r>
    <r>
      <rPr>
        <sz val="9"/>
        <rFont val="Times New Roman"/>
        <charset val="0"/>
      </rPr>
      <t>_</t>
    </r>
    <r>
      <rPr>
        <sz val="9"/>
        <rFont val="方正仿宋_GBK"/>
        <charset val="134"/>
      </rPr>
      <t>村基础设施</t>
    </r>
    <r>
      <rPr>
        <sz val="9"/>
        <rFont val="Times New Roman"/>
        <charset val="0"/>
      </rPr>
      <t>_</t>
    </r>
    <r>
      <rPr>
        <sz val="9"/>
        <rFont val="方正仿宋_GBK"/>
        <charset val="134"/>
      </rPr>
      <t>荣昌区</t>
    </r>
    <r>
      <rPr>
        <sz val="9"/>
        <rFont val="Times New Roman"/>
        <charset val="0"/>
      </rPr>
      <t>2021</t>
    </r>
    <r>
      <rPr>
        <sz val="9"/>
        <rFont val="方正仿宋_GBK"/>
        <charset val="134"/>
      </rPr>
      <t>年度铜鼓镇龙陈路建设工程</t>
    </r>
  </si>
  <si>
    <r>
      <rPr>
        <sz val="9"/>
        <rFont val="方正仿宋_GBK"/>
        <charset val="134"/>
      </rPr>
      <t>铜鼓镇万福桥社区新建长</t>
    </r>
    <r>
      <rPr>
        <sz val="9"/>
        <rFont val="Times New Roman"/>
        <charset val="0"/>
      </rPr>
      <t>1.8</t>
    </r>
    <r>
      <rPr>
        <sz val="9"/>
        <rFont val="方正仿宋_GBK"/>
        <charset val="134"/>
      </rPr>
      <t>公里，宽</t>
    </r>
    <r>
      <rPr>
        <sz val="9"/>
        <rFont val="Times New Roman"/>
        <charset val="0"/>
      </rPr>
      <t>4.5</t>
    </r>
    <r>
      <rPr>
        <sz val="9"/>
        <rFont val="方正仿宋_GBK"/>
        <charset val="134"/>
      </rPr>
      <t>米的混凝土路面。</t>
    </r>
  </si>
  <si>
    <r>
      <rPr>
        <sz val="9"/>
        <rFont val="方正仿宋_GBK"/>
        <charset val="134"/>
      </rPr>
      <t>荣昌区铜鼓镇万福桥</t>
    </r>
    <r>
      <rPr>
        <sz val="9"/>
        <rFont val="Times New Roman"/>
        <charset val="0"/>
      </rPr>
      <t xml:space="preserve"> </t>
    </r>
    <r>
      <rPr>
        <sz val="9"/>
        <rFont val="方正仿宋_GBK"/>
        <charset val="134"/>
      </rPr>
      <t>社区</t>
    </r>
  </si>
  <si>
    <r>
      <rPr>
        <sz val="9"/>
        <rFont val="方正仿宋_GBK"/>
        <charset val="134"/>
      </rPr>
      <t>项目实施可解决铜鼓镇万福桥社区</t>
    </r>
    <r>
      <rPr>
        <sz val="9"/>
        <rFont val="Times New Roman"/>
        <charset val="0"/>
      </rPr>
      <t>254</t>
    </r>
    <r>
      <rPr>
        <sz val="9"/>
        <rFont val="方正仿宋_GBK"/>
        <charset val="134"/>
      </rPr>
      <t>人（其中建档立卡脱贫户</t>
    </r>
    <r>
      <rPr>
        <sz val="9"/>
        <rFont val="Times New Roman"/>
        <charset val="0"/>
      </rPr>
      <t>13</t>
    </r>
    <r>
      <rPr>
        <sz val="9"/>
        <rFont val="方正仿宋_GBK"/>
        <charset val="134"/>
      </rPr>
      <t>人）出行问题，可带动生猪、小家禽等产业发展。</t>
    </r>
  </si>
  <si>
    <r>
      <rPr>
        <sz val="9"/>
        <rFont val="方正仿宋_GBK"/>
        <charset val="134"/>
      </rPr>
      <t>新建农村公路里程</t>
    </r>
    <r>
      <rPr>
        <sz val="9"/>
        <rFont val="Times New Roman"/>
        <charset val="0"/>
      </rPr>
      <t>1.8</t>
    </r>
    <r>
      <rPr>
        <sz val="9"/>
        <rFont val="方正仿宋_GBK"/>
        <charset val="134"/>
      </rPr>
      <t>公里。</t>
    </r>
  </si>
  <si>
    <r>
      <rPr>
        <sz val="9"/>
        <rFont val="方正仿宋_GBK"/>
        <charset val="134"/>
      </rPr>
      <t>受益建档立卡脱贫人数</t>
    </r>
    <r>
      <rPr>
        <sz val="9"/>
        <rFont val="Times New Roman"/>
        <charset val="0"/>
      </rPr>
      <t>≥</t>
    </r>
    <r>
      <rPr>
        <sz val="9"/>
        <rFont val="方正仿宋_GBK"/>
        <charset val="134"/>
      </rPr>
      <t>受益脱贫人口</t>
    </r>
    <r>
      <rPr>
        <sz val="9"/>
        <rFont val="Times New Roman"/>
        <charset val="0"/>
      </rPr>
      <t>13</t>
    </r>
    <r>
      <rPr>
        <sz val="9"/>
        <rFont val="方正仿宋_GBK"/>
        <charset val="134"/>
      </rPr>
      <t>人。</t>
    </r>
  </si>
  <si>
    <r>
      <rPr>
        <sz val="9"/>
        <rFont val="方正仿宋_GBK"/>
        <charset val="134"/>
      </rPr>
      <t>荣昌区</t>
    </r>
    <r>
      <rPr>
        <sz val="9"/>
        <rFont val="Times New Roman"/>
        <charset val="0"/>
      </rPr>
      <t>2021</t>
    </r>
    <r>
      <rPr>
        <sz val="9"/>
        <rFont val="方正仿宋_GBK"/>
        <charset val="134"/>
      </rPr>
      <t>年度铜鼓镇新龙产业路建设工程</t>
    </r>
  </si>
  <si>
    <r>
      <rPr>
        <sz val="9"/>
        <rFont val="方正仿宋_GBK"/>
        <charset val="134"/>
      </rPr>
      <t>荣昌区</t>
    </r>
    <r>
      <rPr>
        <sz val="9"/>
        <rFont val="Times New Roman"/>
        <charset val="0"/>
      </rPr>
      <t>_</t>
    </r>
    <r>
      <rPr>
        <sz val="9"/>
        <rFont val="方正仿宋_GBK"/>
        <charset val="134"/>
      </rPr>
      <t>村基础设施</t>
    </r>
    <r>
      <rPr>
        <sz val="9"/>
        <rFont val="Times New Roman"/>
        <charset val="0"/>
      </rPr>
      <t>_</t>
    </r>
    <r>
      <rPr>
        <sz val="9"/>
        <rFont val="方正仿宋_GBK"/>
        <charset val="134"/>
      </rPr>
      <t>荣昌区</t>
    </r>
    <r>
      <rPr>
        <sz val="9"/>
        <rFont val="Times New Roman"/>
        <charset val="0"/>
      </rPr>
      <t>2021</t>
    </r>
    <r>
      <rPr>
        <sz val="9"/>
        <rFont val="方正仿宋_GBK"/>
        <charset val="134"/>
      </rPr>
      <t>年度铜鼓镇新龙产业路建设工程</t>
    </r>
  </si>
  <si>
    <r>
      <rPr>
        <sz val="9"/>
        <rFont val="方正仿宋_GBK"/>
        <charset val="134"/>
      </rPr>
      <t>铜鼓镇高山村建设</t>
    </r>
    <r>
      <rPr>
        <sz val="9"/>
        <rFont val="Times New Roman"/>
        <charset val="0"/>
      </rPr>
      <t>1</t>
    </r>
    <r>
      <rPr>
        <sz val="9"/>
        <rFont val="方正仿宋_GBK"/>
        <charset val="134"/>
      </rPr>
      <t>条共</t>
    </r>
    <r>
      <rPr>
        <sz val="9"/>
        <rFont val="Times New Roman"/>
        <charset val="0"/>
      </rPr>
      <t>2.365</t>
    </r>
    <r>
      <rPr>
        <sz val="9"/>
        <rFont val="方正仿宋_GBK"/>
        <charset val="134"/>
      </rPr>
      <t>公里长，宽</t>
    </r>
    <r>
      <rPr>
        <sz val="9"/>
        <rFont val="Times New Roman"/>
        <charset val="0"/>
      </rPr>
      <t>4.5</t>
    </r>
    <r>
      <rPr>
        <sz val="9"/>
        <rFont val="方正仿宋_GBK"/>
        <charset val="134"/>
      </rPr>
      <t>米的四好农村产业公路，该公路周边有青蛙养殖基地</t>
    </r>
    <r>
      <rPr>
        <sz val="9"/>
        <rFont val="Times New Roman"/>
        <charset val="0"/>
      </rPr>
      <t>30</t>
    </r>
    <r>
      <rPr>
        <sz val="9"/>
        <rFont val="方正仿宋_GBK"/>
        <charset val="134"/>
      </rPr>
      <t>亩，方便周边群众生产生活与运输农产品，促进脱贫户增收致富。</t>
    </r>
  </si>
  <si>
    <r>
      <rPr>
        <sz val="9"/>
        <rFont val="方正仿宋_GBK"/>
        <charset val="134"/>
      </rPr>
      <t>荣昌区铜鼓镇高山村</t>
    </r>
  </si>
  <si>
    <r>
      <rPr>
        <sz val="9"/>
        <rFont val="方正仿宋_GBK"/>
        <charset val="134"/>
      </rPr>
      <t>项目实施可解决铜鼓镇高山村</t>
    </r>
    <r>
      <rPr>
        <sz val="9"/>
        <rFont val="Times New Roman"/>
        <charset val="0"/>
      </rPr>
      <t>623</t>
    </r>
    <r>
      <rPr>
        <sz val="9"/>
        <rFont val="方正仿宋_GBK"/>
        <charset val="134"/>
      </rPr>
      <t>人（其中建档立卡脱贫户</t>
    </r>
    <r>
      <rPr>
        <sz val="9"/>
        <rFont val="Times New Roman"/>
        <charset val="0"/>
      </rPr>
      <t>43</t>
    </r>
    <r>
      <rPr>
        <sz val="9"/>
        <rFont val="方正仿宋_GBK"/>
        <charset val="134"/>
      </rPr>
      <t>人）出行问题，可带动生猪、小家禽等产业发展。</t>
    </r>
  </si>
  <si>
    <r>
      <rPr>
        <sz val="9"/>
        <rFont val="方正仿宋_GBK"/>
        <charset val="134"/>
      </rPr>
      <t>项目实施可解决铜鼓镇高山村</t>
    </r>
    <r>
      <rPr>
        <sz val="9"/>
        <rFont val="Times New Roman"/>
        <charset val="0"/>
      </rPr>
      <t>623</t>
    </r>
    <r>
      <rPr>
        <sz val="9"/>
        <rFont val="方正仿宋_GBK"/>
        <charset val="134"/>
      </rPr>
      <t>人（其中建档立卡脱贫户</t>
    </r>
    <r>
      <rPr>
        <sz val="9"/>
        <rFont val="Times New Roman"/>
        <charset val="0"/>
      </rPr>
      <t>43</t>
    </r>
    <r>
      <rPr>
        <sz val="9"/>
        <rFont val="方正仿宋_GBK"/>
        <charset val="134"/>
      </rPr>
      <t>人）出行问题，可带动生猪、小家禽等产业发展，进一步带动产业增收。</t>
    </r>
  </si>
  <si>
    <r>
      <rPr>
        <sz val="9"/>
        <rFont val="方正仿宋_GBK"/>
        <charset val="134"/>
      </rPr>
      <t>新建农村公路里程</t>
    </r>
    <r>
      <rPr>
        <sz val="9"/>
        <rFont val="Times New Roman"/>
        <charset val="0"/>
      </rPr>
      <t>3</t>
    </r>
    <r>
      <rPr>
        <sz val="9"/>
        <rFont val="方正仿宋_GBK"/>
        <charset val="134"/>
      </rPr>
      <t>公里。</t>
    </r>
  </si>
  <si>
    <r>
      <rPr>
        <sz val="9"/>
        <rFont val="方正仿宋_GBK"/>
        <charset val="134"/>
      </rPr>
      <t>受益建档立卡脱贫人数</t>
    </r>
    <r>
      <rPr>
        <sz val="9"/>
        <rFont val="Times New Roman"/>
        <charset val="0"/>
      </rPr>
      <t>≥</t>
    </r>
    <r>
      <rPr>
        <sz val="9"/>
        <rFont val="方正仿宋_GBK"/>
        <charset val="134"/>
      </rPr>
      <t>受益脱贫人口</t>
    </r>
    <r>
      <rPr>
        <sz val="9"/>
        <rFont val="Times New Roman"/>
        <charset val="0"/>
      </rPr>
      <t>43</t>
    </r>
    <r>
      <rPr>
        <sz val="9"/>
        <rFont val="方正仿宋_GBK"/>
        <charset val="134"/>
      </rPr>
      <t>人。</t>
    </r>
  </si>
  <si>
    <r>
      <rPr>
        <sz val="9"/>
        <rFont val="方正仿宋_GBK"/>
        <charset val="134"/>
      </rPr>
      <t>荣昌区</t>
    </r>
    <r>
      <rPr>
        <sz val="9"/>
        <rFont val="Times New Roman"/>
        <charset val="0"/>
      </rPr>
      <t>2021</t>
    </r>
    <r>
      <rPr>
        <sz val="9"/>
        <rFont val="方正仿宋_GBK"/>
        <charset val="134"/>
      </rPr>
      <t>年度昌元街道新伍支路建设工程</t>
    </r>
  </si>
  <si>
    <r>
      <rPr>
        <sz val="9"/>
        <rFont val="方正仿宋_GBK"/>
        <charset val="134"/>
      </rPr>
      <t>荣昌区</t>
    </r>
    <r>
      <rPr>
        <sz val="9"/>
        <rFont val="Times New Roman"/>
        <charset val="0"/>
      </rPr>
      <t>_</t>
    </r>
    <r>
      <rPr>
        <sz val="9"/>
        <rFont val="方正仿宋_GBK"/>
        <charset val="134"/>
      </rPr>
      <t>村基础设施_荣昌区2021年度昌元街道新伍支路建设工程</t>
    </r>
  </si>
  <si>
    <r>
      <rPr>
        <sz val="9"/>
        <rFont val="方正仿宋_GBK"/>
        <charset val="134"/>
      </rPr>
      <t>昌元街道新峰社区新建长</t>
    </r>
    <r>
      <rPr>
        <sz val="9"/>
        <rFont val="Times New Roman"/>
        <charset val="0"/>
      </rPr>
      <t>2.7</t>
    </r>
    <r>
      <rPr>
        <sz val="9"/>
        <rFont val="方正仿宋_GBK"/>
        <charset val="134"/>
      </rPr>
      <t>公里，宽</t>
    </r>
    <r>
      <rPr>
        <sz val="9"/>
        <rFont val="Times New Roman"/>
        <charset val="0"/>
      </rPr>
      <t>4.5</t>
    </r>
    <r>
      <rPr>
        <sz val="9"/>
        <rFont val="方正仿宋_GBK"/>
        <charset val="134"/>
      </rPr>
      <t>米的混凝土路面。</t>
    </r>
  </si>
  <si>
    <r>
      <rPr>
        <sz val="9"/>
        <rFont val="方正仿宋_GBK"/>
        <charset val="134"/>
      </rPr>
      <t>荣昌区昌元街道新峰社区</t>
    </r>
  </si>
  <si>
    <r>
      <rPr>
        <sz val="9"/>
        <rFont val="方正仿宋_GBK"/>
        <charset val="134"/>
      </rPr>
      <t>项目公路里程</t>
    </r>
    <r>
      <rPr>
        <sz val="9"/>
        <rFont val="Times New Roman"/>
        <charset val="0"/>
      </rPr>
      <t>2.7</t>
    </r>
    <r>
      <rPr>
        <sz val="9"/>
        <rFont val="方正仿宋_GBK"/>
        <charset val="134"/>
      </rPr>
      <t>公里，可解决昌元街道新峰社区</t>
    </r>
    <r>
      <rPr>
        <sz val="9"/>
        <rFont val="Times New Roman"/>
        <charset val="0"/>
      </rPr>
      <t>600</t>
    </r>
    <r>
      <rPr>
        <sz val="9"/>
        <rFont val="方正仿宋_GBK"/>
        <charset val="134"/>
      </rPr>
      <t>人（其中建档立卡脱贫户</t>
    </r>
    <r>
      <rPr>
        <sz val="9"/>
        <rFont val="Times New Roman"/>
        <charset val="0"/>
      </rPr>
      <t>131</t>
    </r>
    <r>
      <rPr>
        <sz val="9"/>
        <rFont val="方正仿宋_GBK"/>
        <charset val="134"/>
      </rPr>
      <t>人）出行问题。</t>
    </r>
  </si>
  <si>
    <r>
      <rPr>
        <sz val="9"/>
        <rFont val="方正仿宋_GBK"/>
        <charset val="134"/>
      </rPr>
      <t>群众全程监督施工，通过改善交通条件，方便</t>
    </r>
    <r>
      <rPr>
        <sz val="9"/>
        <rFont val="Times New Roman"/>
        <charset val="0"/>
      </rPr>
      <t>600</t>
    </r>
    <r>
      <rPr>
        <sz val="9"/>
        <rFont val="方正仿宋_GBK"/>
        <charset val="134"/>
      </rPr>
      <t>人（其中建档立卡脱贫户</t>
    </r>
    <r>
      <rPr>
        <sz val="9"/>
        <rFont val="Times New Roman"/>
        <charset val="0"/>
      </rPr>
      <t>131</t>
    </r>
    <r>
      <rPr>
        <sz val="9"/>
        <rFont val="方正仿宋_GBK"/>
        <charset val="134"/>
      </rPr>
      <t>人）生活出行并降低农产品运输成本。</t>
    </r>
  </si>
  <si>
    <r>
      <rPr>
        <sz val="9"/>
        <rFont val="方正仿宋_GBK"/>
        <charset val="134"/>
      </rPr>
      <t>村改建公路里程</t>
    </r>
    <r>
      <rPr>
        <sz val="9"/>
        <rFont val="Times New Roman"/>
        <charset val="0"/>
      </rPr>
      <t>2.7</t>
    </r>
    <r>
      <rPr>
        <sz val="9"/>
        <rFont val="方正仿宋_GBK"/>
        <charset val="134"/>
      </rPr>
      <t>公里</t>
    </r>
  </si>
  <si>
    <r>
      <rPr>
        <sz val="9"/>
        <rFont val="方正仿宋_GBK"/>
        <charset val="134"/>
      </rPr>
      <t>受益建档立卡脱贫人数</t>
    </r>
    <r>
      <rPr>
        <sz val="9"/>
        <rFont val="Times New Roman"/>
        <charset val="0"/>
      </rPr>
      <t>≥</t>
    </r>
    <r>
      <rPr>
        <sz val="9"/>
        <rFont val="方正仿宋_GBK"/>
        <charset val="134"/>
      </rPr>
      <t>受益脱贫人口</t>
    </r>
    <r>
      <rPr>
        <sz val="9"/>
        <rFont val="Times New Roman"/>
        <charset val="0"/>
      </rPr>
      <t>131</t>
    </r>
    <r>
      <rPr>
        <sz val="9"/>
        <rFont val="方正仿宋_GBK"/>
        <charset val="134"/>
      </rPr>
      <t>人。</t>
    </r>
  </si>
  <si>
    <r>
      <rPr>
        <sz val="9"/>
        <rFont val="方正仿宋_GBK"/>
        <charset val="134"/>
      </rPr>
      <t>赖家利</t>
    </r>
  </si>
  <si>
    <t>13220260965</t>
  </si>
  <si>
    <r>
      <rPr>
        <sz val="9"/>
        <rFont val="方正仿宋_GBK"/>
        <charset val="134"/>
      </rPr>
      <t>荣昌区</t>
    </r>
    <r>
      <rPr>
        <sz val="9"/>
        <rFont val="Times New Roman"/>
        <charset val="0"/>
      </rPr>
      <t>2021</t>
    </r>
    <r>
      <rPr>
        <sz val="9"/>
        <rFont val="方正仿宋_GBK"/>
        <charset val="134"/>
      </rPr>
      <t>年度双河街道蔡彭产业路建设工程</t>
    </r>
  </si>
  <si>
    <r>
      <rPr>
        <sz val="9"/>
        <rFont val="方正仿宋_GBK"/>
        <charset val="134"/>
      </rPr>
      <t>荣昌区</t>
    </r>
    <r>
      <rPr>
        <sz val="9"/>
        <rFont val="Times New Roman"/>
        <charset val="0"/>
      </rPr>
      <t>_</t>
    </r>
    <r>
      <rPr>
        <sz val="9"/>
        <rFont val="方正仿宋_GBK"/>
        <charset val="134"/>
      </rPr>
      <t>村基础设施</t>
    </r>
    <r>
      <rPr>
        <sz val="9"/>
        <rFont val="Times New Roman"/>
        <charset val="0"/>
      </rPr>
      <t>_</t>
    </r>
    <r>
      <rPr>
        <sz val="9"/>
        <rFont val="方正仿宋_GBK"/>
        <charset val="134"/>
      </rPr>
      <t>荣昌区</t>
    </r>
    <r>
      <rPr>
        <sz val="9"/>
        <rFont val="Times New Roman"/>
        <charset val="0"/>
      </rPr>
      <t>2021</t>
    </r>
    <r>
      <rPr>
        <sz val="9"/>
        <rFont val="方正仿宋_GBK"/>
        <charset val="134"/>
      </rPr>
      <t>年度双河街道蔡彭产业路建设工程</t>
    </r>
  </si>
  <si>
    <r>
      <rPr>
        <sz val="9"/>
        <rFont val="方正仿宋_GBK"/>
        <charset val="134"/>
      </rPr>
      <t>双河街道金佛社区建设</t>
    </r>
    <r>
      <rPr>
        <sz val="9"/>
        <rFont val="Times New Roman"/>
        <charset val="0"/>
      </rPr>
      <t>1</t>
    </r>
    <r>
      <rPr>
        <sz val="9"/>
        <rFont val="方正仿宋_GBK"/>
        <charset val="134"/>
      </rPr>
      <t>条共</t>
    </r>
    <r>
      <rPr>
        <sz val="9"/>
        <rFont val="Times New Roman"/>
        <charset val="0"/>
      </rPr>
      <t>4.2</t>
    </r>
    <r>
      <rPr>
        <sz val="9"/>
        <rFont val="方正仿宋_GBK"/>
        <charset val="134"/>
      </rPr>
      <t>公里长，宽</t>
    </r>
    <r>
      <rPr>
        <sz val="9"/>
        <rFont val="Times New Roman"/>
        <charset val="0"/>
      </rPr>
      <t>4.5</t>
    </r>
    <r>
      <rPr>
        <sz val="9"/>
        <rFont val="方正仿宋_GBK"/>
        <charset val="134"/>
      </rPr>
      <t>米的四好农村产业公路，该公路周边有金佛社区葡萄种植基地</t>
    </r>
    <r>
      <rPr>
        <sz val="9"/>
        <rFont val="Times New Roman"/>
        <charset val="0"/>
      </rPr>
      <t>200</t>
    </r>
    <r>
      <rPr>
        <sz val="9"/>
        <rFont val="方正仿宋_GBK"/>
        <charset val="134"/>
      </rPr>
      <t>亩、麻竹基地</t>
    </r>
    <r>
      <rPr>
        <sz val="9"/>
        <rFont val="Times New Roman"/>
        <charset val="0"/>
      </rPr>
      <t>500</t>
    </r>
    <r>
      <rPr>
        <sz val="9"/>
        <rFont val="方正仿宋_GBK"/>
        <charset val="134"/>
      </rPr>
      <t>亩，方便周边群众生产生生活与运输农产品，促进脱贫户增收致富。</t>
    </r>
  </si>
  <si>
    <r>
      <rPr>
        <sz val="9"/>
        <rFont val="方正仿宋_GBK"/>
        <charset val="134"/>
      </rPr>
      <t>荣昌区双河街道金佛社区</t>
    </r>
  </si>
  <si>
    <r>
      <rPr>
        <sz val="9"/>
        <rFont val="方正仿宋_GBK"/>
        <charset val="134"/>
      </rPr>
      <t>项目实施可解决双河街道金佛社区</t>
    </r>
    <r>
      <rPr>
        <sz val="9"/>
        <rFont val="Times New Roman"/>
        <charset val="0"/>
      </rPr>
      <t>2500</t>
    </r>
    <r>
      <rPr>
        <sz val="9"/>
        <rFont val="方正仿宋_GBK"/>
        <charset val="134"/>
      </rPr>
      <t>人（其中建档立卡脱贫户</t>
    </r>
    <r>
      <rPr>
        <sz val="9"/>
        <rFont val="Times New Roman"/>
        <charset val="0"/>
      </rPr>
      <t>5</t>
    </r>
    <r>
      <rPr>
        <sz val="9"/>
        <rFont val="方正仿宋_GBK"/>
        <charset val="134"/>
      </rPr>
      <t>户</t>
    </r>
    <r>
      <rPr>
        <sz val="9"/>
        <rFont val="Times New Roman"/>
        <charset val="0"/>
      </rPr>
      <t>15</t>
    </r>
    <r>
      <rPr>
        <sz val="9"/>
        <rFont val="方正仿宋_GBK"/>
        <charset val="134"/>
      </rPr>
      <t>人）出行问题。</t>
    </r>
  </si>
  <si>
    <r>
      <rPr>
        <sz val="9"/>
        <rFont val="方正仿宋_GBK"/>
        <charset val="134"/>
      </rPr>
      <t>群众全程监督施工，通过改善交通条件，方便</t>
    </r>
    <r>
      <rPr>
        <sz val="9"/>
        <rFont val="Times New Roman"/>
        <charset val="0"/>
      </rPr>
      <t>2500</t>
    </r>
    <r>
      <rPr>
        <sz val="9"/>
        <rFont val="方正仿宋_GBK"/>
        <charset val="134"/>
      </rPr>
      <t>人（其中建档立卡脱贫户</t>
    </r>
    <r>
      <rPr>
        <sz val="9"/>
        <rFont val="Times New Roman"/>
        <charset val="0"/>
      </rPr>
      <t>15</t>
    </r>
    <r>
      <rPr>
        <sz val="9"/>
        <rFont val="方正仿宋_GBK"/>
        <charset val="134"/>
      </rPr>
      <t>人）生活出行并降低农产品运输成本，进一步带动产业增收。</t>
    </r>
  </si>
  <si>
    <r>
      <rPr>
        <sz val="9"/>
        <rFont val="方正仿宋_GBK"/>
        <charset val="134"/>
      </rPr>
      <t>改建公路里程</t>
    </r>
    <r>
      <rPr>
        <sz val="9"/>
        <rFont val="Times New Roman"/>
        <charset val="0"/>
      </rPr>
      <t>4.2</t>
    </r>
    <r>
      <rPr>
        <sz val="9"/>
        <rFont val="方正仿宋_GBK"/>
        <charset val="134"/>
      </rPr>
      <t>公里</t>
    </r>
  </si>
  <si>
    <r>
      <rPr>
        <sz val="9"/>
        <rFont val="方正仿宋_GBK"/>
        <charset val="134"/>
      </rPr>
      <t>荣昌区</t>
    </r>
    <r>
      <rPr>
        <sz val="9"/>
        <rFont val="Times New Roman"/>
        <charset val="0"/>
      </rPr>
      <t>2021</t>
    </r>
    <r>
      <rPr>
        <sz val="9"/>
        <rFont val="方正仿宋_GBK"/>
        <charset val="134"/>
      </rPr>
      <t>年度双河街道千土产业路建设工程</t>
    </r>
  </si>
  <si>
    <r>
      <rPr>
        <sz val="9"/>
        <rFont val="方正仿宋_GBK"/>
        <charset val="134"/>
      </rPr>
      <t>荣昌区</t>
    </r>
    <r>
      <rPr>
        <sz val="9"/>
        <rFont val="Times New Roman"/>
        <charset val="0"/>
      </rPr>
      <t>_</t>
    </r>
    <r>
      <rPr>
        <sz val="9"/>
        <rFont val="方正仿宋_GBK"/>
        <charset val="134"/>
      </rPr>
      <t>村基础设施</t>
    </r>
    <r>
      <rPr>
        <sz val="9"/>
        <rFont val="Times New Roman"/>
        <charset val="0"/>
      </rPr>
      <t>_</t>
    </r>
    <r>
      <rPr>
        <sz val="9"/>
        <rFont val="方正仿宋_GBK"/>
        <charset val="134"/>
      </rPr>
      <t>荣昌区</t>
    </r>
    <r>
      <rPr>
        <sz val="9"/>
        <rFont val="Times New Roman"/>
        <charset val="0"/>
      </rPr>
      <t>2021</t>
    </r>
    <r>
      <rPr>
        <sz val="9"/>
        <rFont val="方正仿宋_GBK"/>
        <charset val="134"/>
      </rPr>
      <t>年度双河街道千土产业路建设工程</t>
    </r>
  </si>
  <si>
    <r>
      <rPr>
        <sz val="9"/>
        <color rgb="FFFF0000"/>
        <rFont val="方正仿宋_GBK"/>
        <charset val="134"/>
      </rPr>
      <t>双河街道金佛社区建设</t>
    </r>
    <r>
      <rPr>
        <sz val="9"/>
        <color rgb="FFFF0000"/>
        <rFont val="Times New Roman"/>
        <charset val="0"/>
      </rPr>
      <t>1</t>
    </r>
    <r>
      <rPr>
        <sz val="9"/>
        <color rgb="FFFF0000"/>
        <rFont val="方正仿宋_GBK"/>
        <charset val="134"/>
      </rPr>
      <t>条共</t>
    </r>
    <r>
      <rPr>
        <sz val="9"/>
        <color rgb="FFFF0000"/>
        <rFont val="Times New Roman"/>
        <charset val="0"/>
      </rPr>
      <t>5.86</t>
    </r>
    <r>
      <rPr>
        <sz val="9"/>
        <color rgb="FFFF0000"/>
        <rFont val="方正仿宋_GBK"/>
        <charset val="134"/>
      </rPr>
      <t>公里长，宽</t>
    </r>
    <r>
      <rPr>
        <sz val="9"/>
        <color rgb="FFFF0000"/>
        <rFont val="Times New Roman"/>
        <charset val="0"/>
      </rPr>
      <t>4.5</t>
    </r>
    <r>
      <rPr>
        <sz val="9"/>
        <color rgb="FFFF0000"/>
        <rFont val="方正仿宋_GBK"/>
        <charset val="134"/>
      </rPr>
      <t>米的四好农村产业公路，该公路周边有金佛社区麻竹基地</t>
    </r>
    <r>
      <rPr>
        <sz val="9"/>
        <color rgb="FFFF0000"/>
        <rFont val="Times New Roman"/>
        <charset val="0"/>
      </rPr>
      <t>500</t>
    </r>
    <r>
      <rPr>
        <sz val="9"/>
        <color rgb="FFFF0000"/>
        <rFont val="方正仿宋_GBK"/>
        <charset val="134"/>
      </rPr>
      <t>亩、排山坳社区麻竹基地</t>
    </r>
    <r>
      <rPr>
        <sz val="9"/>
        <color rgb="FFFF0000"/>
        <rFont val="Times New Roman"/>
        <charset val="0"/>
      </rPr>
      <t>500</t>
    </r>
    <r>
      <rPr>
        <sz val="9"/>
        <color rgb="FFFF0000"/>
        <rFont val="方正仿宋_GBK"/>
        <charset val="134"/>
      </rPr>
      <t>亩，方便周边群众生产生生活与运输农产品，促进脱贫户增收致富。</t>
    </r>
  </si>
  <si>
    <r>
      <rPr>
        <sz val="9"/>
        <rFont val="方正仿宋_GBK"/>
        <charset val="134"/>
      </rPr>
      <t>项目实施可解决双河街道金佛社区</t>
    </r>
    <r>
      <rPr>
        <sz val="9"/>
        <rFont val="Times New Roman"/>
        <charset val="0"/>
      </rPr>
      <t>4000</t>
    </r>
    <r>
      <rPr>
        <sz val="9"/>
        <rFont val="方正仿宋_GBK"/>
        <charset val="134"/>
      </rPr>
      <t>人（其中建档立卡脱贫户</t>
    </r>
    <r>
      <rPr>
        <sz val="9"/>
        <rFont val="Times New Roman"/>
        <charset val="0"/>
      </rPr>
      <t>5</t>
    </r>
    <r>
      <rPr>
        <sz val="9"/>
        <rFont val="方正仿宋_GBK"/>
        <charset val="134"/>
      </rPr>
      <t>户</t>
    </r>
    <r>
      <rPr>
        <sz val="9"/>
        <rFont val="Times New Roman"/>
        <charset val="0"/>
      </rPr>
      <t>14</t>
    </r>
    <r>
      <rPr>
        <sz val="9"/>
        <rFont val="方正仿宋_GBK"/>
        <charset val="134"/>
      </rPr>
      <t>人）出行问题。</t>
    </r>
  </si>
  <si>
    <r>
      <rPr>
        <sz val="9"/>
        <rFont val="方正仿宋_GBK"/>
        <charset val="134"/>
      </rPr>
      <t>群众全程监督施工，通过改善交通条件，方便</t>
    </r>
    <r>
      <rPr>
        <sz val="9"/>
        <rFont val="Times New Roman"/>
        <charset val="0"/>
      </rPr>
      <t>4000</t>
    </r>
    <r>
      <rPr>
        <sz val="9"/>
        <rFont val="方正仿宋_GBK"/>
        <charset val="134"/>
      </rPr>
      <t>人（其中建档立卡脱贫户</t>
    </r>
    <r>
      <rPr>
        <sz val="9"/>
        <rFont val="Times New Roman"/>
        <charset val="0"/>
      </rPr>
      <t>14</t>
    </r>
    <r>
      <rPr>
        <sz val="9"/>
        <rFont val="方正仿宋_GBK"/>
        <charset val="134"/>
      </rPr>
      <t>人）生活出行并降低农产品运输成本，进一步带动产业增收。</t>
    </r>
  </si>
  <si>
    <r>
      <rPr>
        <sz val="9"/>
        <rFont val="方正仿宋_GBK"/>
        <charset val="134"/>
      </rPr>
      <t>改建公路里程</t>
    </r>
    <r>
      <rPr>
        <sz val="9"/>
        <rFont val="Times New Roman"/>
        <charset val="0"/>
      </rPr>
      <t>5.86</t>
    </r>
    <r>
      <rPr>
        <sz val="9"/>
        <rFont val="方正仿宋_GBK"/>
        <charset val="134"/>
      </rPr>
      <t>公里</t>
    </r>
  </si>
  <si>
    <r>
      <rPr>
        <sz val="9"/>
        <rFont val="方正仿宋_GBK"/>
        <charset val="134"/>
      </rPr>
      <t>受益建档立卡脱贫人数</t>
    </r>
    <r>
      <rPr>
        <sz val="9"/>
        <rFont val="Times New Roman"/>
        <charset val="0"/>
      </rPr>
      <t>≥</t>
    </r>
    <r>
      <rPr>
        <sz val="9"/>
        <rFont val="方正仿宋_GBK"/>
        <charset val="134"/>
      </rPr>
      <t>受益脱贫人口</t>
    </r>
    <r>
      <rPr>
        <sz val="9"/>
        <rFont val="Times New Roman"/>
        <charset val="0"/>
      </rPr>
      <t>14</t>
    </r>
    <r>
      <rPr>
        <sz val="9"/>
        <rFont val="方正仿宋_GBK"/>
        <charset val="134"/>
      </rPr>
      <t>人。</t>
    </r>
  </si>
  <si>
    <r>
      <rPr>
        <sz val="9"/>
        <rFont val="方正仿宋_GBK"/>
        <charset val="134"/>
      </rPr>
      <t>荣昌区</t>
    </r>
    <r>
      <rPr>
        <sz val="9"/>
        <rFont val="Times New Roman"/>
        <charset val="0"/>
      </rPr>
      <t>2021</t>
    </r>
    <r>
      <rPr>
        <sz val="9"/>
        <rFont val="方正仿宋_GBK"/>
        <charset val="134"/>
      </rPr>
      <t>年度远觉镇石家湾公路建设工程</t>
    </r>
  </si>
  <si>
    <r>
      <rPr>
        <sz val="9"/>
        <rFont val="方正仿宋_GBK"/>
        <charset val="134"/>
      </rPr>
      <t>荣昌区</t>
    </r>
    <r>
      <rPr>
        <sz val="9"/>
        <rFont val="Times New Roman"/>
        <charset val="0"/>
      </rPr>
      <t>_</t>
    </r>
    <r>
      <rPr>
        <sz val="9"/>
        <rFont val="方正仿宋_GBK"/>
        <charset val="134"/>
      </rPr>
      <t>村基础设施</t>
    </r>
    <r>
      <rPr>
        <sz val="9"/>
        <rFont val="Times New Roman"/>
        <charset val="0"/>
      </rPr>
      <t>_</t>
    </r>
    <r>
      <rPr>
        <sz val="9"/>
        <rFont val="方正仿宋_GBK"/>
        <charset val="134"/>
      </rPr>
      <t>荣昌区</t>
    </r>
    <r>
      <rPr>
        <sz val="9"/>
        <rFont val="Times New Roman"/>
        <charset val="0"/>
      </rPr>
      <t>2021</t>
    </r>
    <r>
      <rPr>
        <sz val="9"/>
        <rFont val="方正仿宋_GBK"/>
        <charset val="134"/>
      </rPr>
      <t>年度远觉镇石家湾公路建设工程</t>
    </r>
  </si>
  <si>
    <r>
      <rPr>
        <sz val="9"/>
        <rFont val="方正仿宋_GBK"/>
        <charset val="134"/>
      </rPr>
      <t>远觉镇白家寺村</t>
    </r>
    <r>
      <rPr>
        <sz val="9"/>
        <rFont val="Times New Roman"/>
        <charset val="0"/>
      </rPr>
      <t>7</t>
    </r>
    <r>
      <rPr>
        <sz val="9"/>
        <rFont val="方正仿宋_GBK"/>
        <charset val="134"/>
      </rPr>
      <t>组新建长</t>
    </r>
    <r>
      <rPr>
        <sz val="9"/>
        <rFont val="Times New Roman"/>
        <charset val="0"/>
      </rPr>
      <t>1.3</t>
    </r>
    <r>
      <rPr>
        <sz val="9"/>
        <rFont val="方正仿宋_GBK"/>
        <charset val="134"/>
      </rPr>
      <t>公里，宽</t>
    </r>
    <r>
      <rPr>
        <sz val="9"/>
        <rFont val="Times New Roman"/>
        <charset val="0"/>
      </rPr>
      <t>4.5</t>
    </r>
    <r>
      <rPr>
        <sz val="9"/>
        <rFont val="方正仿宋_GBK"/>
        <charset val="134"/>
      </rPr>
      <t>米的混凝土路面。</t>
    </r>
  </si>
  <si>
    <t>荣昌区远觉镇白家寺村</t>
  </si>
  <si>
    <r>
      <rPr>
        <sz val="9"/>
        <rFont val="方正仿宋_GBK"/>
        <charset val="134"/>
      </rPr>
      <t>项目里程</t>
    </r>
    <r>
      <rPr>
        <sz val="9"/>
        <rFont val="Times New Roman"/>
        <charset val="0"/>
      </rPr>
      <t>1.3</t>
    </r>
    <r>
      <rPr>
        <sz val="9"/>
        <rFont val="方正仿宋_GBK"/>
        <charset val="134"/>
      </rPr>
      <t>公里可解决远觉镇白家寺村</t>
    </r>
    <r>
      <rPr>
        <sz val="9"/>
        <rFont val="Times New Roman"/>
        <charset val="0"/>
      </rPr>
      <t>7</t>
    </r>
    <r>
      <rPr>
        <sz val="9"/>
        <rFont val="方正仿宋_GBK"/>
        <charset val="134"/>
      </rPr>
      <t>组</t>
    </r>
    <r>
      <rPr>
        <sz val="9"/>
        <rFont val="Times New Roman"/>
        <charset val="0"/>
      </rPr>
      <t>450</t>
    </r>
    <r>
      <rPr>
        <sz val="9"/>
        <rFont val="方正仿宋_GBK"/>
        <charset val="134"/>
      </rPr>
      <t>人（其中建档立卡脱贫户</t>
    </r>
    <r>
      <rPr>
        <sz val="9"/>
        <rFont val="Times New Roman"/>
        <charset val="0"/>
      </rPr>
      <t>29</t>
    </r>
    <r>
      <rPr>
        <sz val="9"/>
        <rFont val="方正仿宋_GBK"/>
        <charset val="134"/>
      </rPr>
      <t>人）出行问题。</t>
    </r>
  </si>
  <si>
    <r>
      <rPr>
        <sz val="9"/>
        <rFont val="方正仿宋_GBK"/>
        <charset val="134"/>
      </rPr>
      <t>群众全程监督施工，通过改善交通条件，方便</t>
    </r>
    <r>
      <rPr>
        <sz val="9"/>
        <rFont val="Times New Roman"/>
        <charset val="0"/>
      </rPr>
      <t>450</t>
    </r>
    <r>
      <rPr>
        <sz val="9"/>
        <rFont val="方正仿宋_GBK"/>
        <charset val="134"/>
      </rPr>
      <t>人（其中建档立卡脱贫户</t>
    </r>
    <r>
      <rPr>
        <sz val="9"/>
        <rFont val="Times New Roman"/>
        <charset val="0"/>
      </rPr>
      <t>29</t>
    </r>
    <r>
      <rPr>
        <sz val="9"/>
        <rFont val="方正仿宋_GBK"/>
        <charset val="134"/>
      </rPr>
      <t>人）生活出行并降低农产品运输成本。</t>
    </r>
  </si>
  <si>
    <r>
      <rPr>
        <sz val="9"/>
        <rFont val="方正仿宋_GBK"/>
        <charset val="134"/>
      </rPr>
      <t>村改建公路</t>
    </r>
    <r>
      <rPr>
        <sz val="9"/>
        <rFont val="Times New Roman"/>
        <charset val="0"/>
      </rPr>
      <t>1.3</t>
    </r>
    <r>
      <rPr>
        <sz val="9"/>
        <rFont val="方正仿宋_GBK"/>
        <charset val="134"/>
      </rPr>
      <t>公里。</t>
    </r>
  </si>
  <si>
    <r>
      <rPr>
        <sz val="9"/>
        <rFont val="方正仿宋_GBK"/>
        <charset val="134"/>
      </rPr>
      <t>受益建档立卡脱贫人数</t>
    </r>
    <r>
      <rPr>
        <sz val="9"/>
        <rFont val="Times New Roman"/>
        <charset val="0"/>
      </rPr>
      <t>≥</t>
    </r>
    <r>
      <rPr>
        <sz val="9"/>
        <rFont val="方正仿宋_GBK"/>
        <charset val="134"/>
      </rPr>
      <t>受益脱贫人口</t>
    </r>
    <r>
      <rPr>
        <sz val="9"/>
        <rFont val="Times New Roman"/>
        <charset val="0"/>
      </rPr>
      <t>29</t>
    </r>
    <r>
      <rPr>
        <sz val="9"/>
        <rFont val="方正仿宋_GBK"/>
        <charset val="134"/>
      </rPr>
      <t>人。</t>
    </r>
  </si>
  <si>
    <r>
      <rPr>
        <sz val="9"/>
        <rFont val="方正仿宋_GBK"/>
        <charset val="134"/>
      </rPr>
      <t>钟兵</t>
    </r>
  </si>
  <si>
    <t>15923289108</t>
  </si>
  <si>
    <r>
      <rPr>
        <sz val="9"/>
        <rFont val="方正仿宋_GBK"/>
        <charset val="134"/>
      </rPr>
      <t>荣昌区</t>
    </r>
    <r>
      <rPr>
        <sz val="9"/>
        <rFont val="Times New Roman"/>
        <charset val="0"/>
      </rPr>
      <t>2021</t>
    </r>
    <r>
      <rPr>
        <sz val="9"/>
        <rFont val="方正仿宋_GBK"/>
        <charset val="134"/>
      </rPr>
      <t>年度远觉镇唐家坡公路建设工程</t>
    </r>
  </si>
  <si>
    <r>
      <rPr>
        <sz val="9"/>
        <rFont val="方正仿宋_GBK"/>
        <charset val="134"/>
      </rPr>
      <t>荣昌区</t>
    </r>
    <r>
      <rPr>
        <sz val="9"/>
        <rFont val="Times New Roman"/>
        <charset val="0"/>
      </rPr>
      <t>_</t>
    </r>
    <r>
      <rPr>
        <sz val="9"/>
        <rFont val="方正仿宋_GBK"/>
        <charset val="134"/>
      </rPr>
      <t>村基础设施</t>
    </r>
    <r>
      <rPr>
        <sz val="9"/>
        <rFont val="Times New Roman"/>
        <charset val="0"/>
      </rPr>
      <t>_</t>
    </r>
    <r>
      <rPr>
        <sz val="9"/>
        <rFont val="方正仿宋_GBK"/>
        <charset val="134"/>
      </rPr>
      <t>荣昌区</t>
    </r>
    <r>
      <rPr>
        <sz val="9"/>
        <rFont val="Times New Roman"/>
        <charset val="0"/>
      </rPr>
      <t>2021</t>
    </r>
    <r>
      <rPr>
        <sz val="9"/>
        <rFont val="方正仿宋_GBK"/>
        <charset val="134"/>
      </rPr>
      <t>年度远觉镇唐家坡公路建设工程</t>
    </r>
  </si>
  <si>
    <r>
      <rPr>
        <sz val="9"/>
        <rFont val="方正仿宋_GBK"/>
        <charset val="134"/>
      </rPr>
      <t>远觉镇高观音村</t>
    </r>
    <r>
      <rPr>
        <sz val="9"/>
        <rFont val="Times New Roman"/>
        <charset val="0"/>
      </rPr>
      <t>2</t>
    </r>
    <r>
      <rPr>
        <sz val="9"/>
        <rFont val="方正仿宋_GBK"/>
        <charset val="134"/>
      </rPr>
      <t>、</t>
    </r>
    <r>
      <rPr>
        <sz val="9"/>
        <rFont val="Times New Roman"/>
        <charset val="0"/>
      </rPr>
      <t>5</t>
    </r>
    <r>
      <rPr>
        <sz val="9"/>
        <rFont val="方正仿宋_GBK"/>
        <charset val="134"/>
      </rPr>
      <t>组新建长</t>
    </r>
    <r>
      <rPr>
        <sz val="9"/>
        <rFont val="Times New Roman"/>
        <charset val="0"/>
      </rPr>
      <t>1.35</t>
    </r>
    <r>
      <rPr>
        <sz val="9"/>
        <rFont val="方正仿宋_GBK"/>
        <charset val="134"/>
      </rPr>
      <t>公里，宽</t>
    </r>
    <r>
      <rPr>
        <sz val="9"/>
        <rFont val="Times New Roman"/>
        <charset val="0"/>
      </rPr>
      <t>4.5</t>
    </r>
    <r>
      <rPr>
        <sz val="9"/>
        <rFont val="方正仿宋_GBK"/>
        <charset val="134"/>
      </rPr>
      <t>米的混凝土路面。</t>
    </r>
  </si>
  <si>
    <r>
      <rPr>
        <sz val="9"/>
        <rFont val="方正仿宋_GBK"/>
        <charset val="134"/>
      </rPr>
      <t>荣昌区远觉镇高观音村</t>
    </r>
  </si>
  <si>
    <r>
      <rPr>
        <sz val="9"/>
        <rFont val="方正仿宋_GBK"/>
        <charset val="134"/>
      </rPr>
      <t>项目里程</t>
    </r>
    <r>
      <rPr>
        <sz val="9"/>
        <rFont val="Times New Roman"/>
        <charset val="0"/>
      </rPr>
      <t>1.35</t>
    </r>
    <r>
      <rPr>
        <sz val="9"/>
        <rFont val="方正仿宋_GBK"/>
        <charset val="134"/>
      </rPr>
      <t>公里可解决远觉镇高观音村</t>
    </r>
    <r>
      <rPr>
        <sz val="9"/>
        <rFont val="Times New Roman"/>
        <charset val="0"/>
      </rPr>
      <t>8</t>
    </r>
    <r>
      <rPr>
        <sz val="9"/>
        <rFont val="方正仿宋_GBK"/>
        <charset val="134"/>
      </rPr>
      <t>组</t>
    </r>
    <r>
      <rPr>
        <sz val="9"/>
        <rFont val="Times New Roman"/>
        <charset val="0"/>
      </rPr>
      <t>480</t>
    </r>
    <r>
      <rPr>
        <sz val="9"/>
        <rFont val="方正仿宋_GBK"/>
        <charset val="134"/>
      </rPr>
      <t>人（其中建档立卡脱贫户</t>
    </r>
    <r>
      <rPr>
        <sz val="9"/>
        <rFont val="Times New Roman"/>
        <charset val="0"/>
      </rPr>
      <t>64</t>
    </r>
    <r>
      <rPr>
        <sz val="9"/>
        <rFont val="方正仿宋_GBK"/>
        <charset val="134"/>
      </rPr>
      <t>人）出行问题。</t>
    </r>
  </si>
  <si>
    <r>
      <rPr>
        <sz val="9"/>
        <rFont val="方正仿宋_GBK"/>
        <charset val="134"/>
      </rPr>
      <t>群众全程监督施工，通过改善交通条件，方便</t>
    </r>
    <r>
      <rPr>
        <sz val="9"/>
        <rFont val="Times New Roman"/>
        <charset val="0"/>
      </rPr>
      <t>480</t>
    </r>
    <r>
      <rPr>
        <sz val="9"/>
        <rFont val="方正仿宋_GBK"/>
        <charset val="134"/>
      </rPr>
      <t>人（其中建档立卡脱贫户</t>
    </r>
    <r>
      <rPr>
        <sz val="9"/>
        <rFont val="Times New Roman"/>
        <charset val="0"/>
      </rPr>
      <t>64</t>
    </r>
    <r>
      <rPr>
        <sz val="9"/>
        <rFont val="方正仿宋_GBK"/>
        <charset val="134"/>
      </rPr>
      <t>人）生活出行并降低农产品运输成本。</t>
    </r>
  </si>
  <si>
    <r>
      <rPr>
        <sz val="9"/>
        <rFont val="方正仿宋_GBK"/>
        <charset val="134"/>
      </rPr>
      <t>村改建公路</t>
    </r>
    <r>
      <rPr>
        <sz val="9"/>
        <rFont val="Times New Roman"/>
        <charset val="0"/>
      </rPr>
      <t>1.35</t>
    </r>
    <r>
      <rPr>
        <sz val="9"/>
        <rFont val="方正仿宋_GBK"/>
        <charset val="134"/>
      </rPr>
      <t>公里。</t>
    </r>
  </si>
  <si>
    <r>
      <rPr>
        <sz val="9"/>
        <rFont val="方正仿宋_GBK"/>
        <charset val="134"/>
      </rPr>
      <t>受益建档立卡脱贫人数</t>
    </r>
    <r>
      <rPr>
        <sz val="9"/>
        <rFont val="Times New Roman"/>
        <charset val="0"/>
      </rPr>
      <t>≥</t>
    </r>
    <r>
      <rPr>
        <sz val="9"/>
        <rFont val="方正仿宋_GBK"/>
        <charset val="134"/>
      </rPr>
      <t>受益脱贫人口</t>
    </r>
    <r>
      <rPr>
        <sz val="9"/>
        <rFont val="Times New Roman"/>
        <charset val="0"/>
      </rPr>
      <t>64</t>
    </r>
    <r>
      <rPr>
        <sz val="9"/>
        <rFont val="方正仿宋_GBK"/>
        <charset val="134"/>
      </rPr>
      <t>人。</t>
    </r>
  </si>
  <si>
    <r>
      <rPr>
        <sz val="9"/>
        <rFont val="方正仿宋_GBK"/>
        <charset val="134"/>
      </rPr>
      <t>刘沛东</t>
    </r>
  </si>
  <si>
    <t>18223155818</t>
  </si>
  <si>
    <r>
      <rPr>
        <sz val="9"/>
        <rFont val="方正仿宋_GBK"/>
        <charset val="134"/>
      </rPr>
      <t>荣昌区</t>
    </r>
    <r>
      <rPr>
        <sz val="9"/>
        <rFont val="Times New Roman"/>
        <charset val="0"/>
      </rPr>
      <t>2021</t>
    </r>
    <r>
      <rPr>
        <sz val="9"/>
        <rFont val="方正仿宋_GBK"/>
        <charset val="134"/>
      </rPr>
      <t>年度吴家镇十烈村草吴产业公路水泥砼路面建设工程</t>
    </r>
  </si>
  <si>
    <r>
      <rPr>
        <sz val="9"/>
        <rFont val="方正仿宋_GBK"/>
        <charset val="134"/>
      </rPr>
      <t>荣昌区</t>
    </r>
    <r>
      <rPr>
        <sz val="9"/>
        <rFont val="Times New Roman"/>
        <charset val="0"/>
      </rPr>
      <t>_</t>
    </r>
    <r>
      <rPr>
        <sz val="9"/>
        <rFont val="方正仿宋_GBK"/>
        <charset val="134"/>
      </rPr>
      <t>村基础设施</t>
    </r>
    <r>
      <rPr>
        <sz val="9"/>
        <rFont val="Times New Roman"/>
        <charset val="0"/>
      </rPr>
      <t>_</t>
    </r>
    <r>
      <rPr>
        <sz val="9"/>
        <rFont val="方正仿宋_GBK"/>
        <charset val="134"/>
      </rPr>
      <t>荣昌区</t>
    </r>
    <r>
      <rPr>
        <sz val="9"/>
        <rFont val="Times New Roman"/>
        <charset val="0"/>
      </rPr>
      <t>2021</t>
    </r>
    <r>
      <rPr>
        <sz val="9"/>
        <rFont val="方正仿宋_GBK"/>
        <charset val="134"/>
      </rPr>
      <t>年度吴家镇十烈村草吴产业公路水泥砼路面建设工程</t>
    </r>
  </si>
  <si>
    <r>
      <rPr>
        <sz val="9"/>
        <rFont val="方正仿宋_GBK"/>
        <charset val="134"/>
      </rPr>
      <t>吴家镇十烈社区建设</t>
    </r>
    <r>
      <rPr>
        <sz val="9"/>
        <rFont val="Times New Roman"/>
        <charset val="0"/>
      </rPr>
      <t>1</t>
    </r>
    <r>
      <rPr>
        <sz val="9"/>
        <rFont val="方正仿宋_GBK"/>
        <charset val="134"/>
      </rPr>
      <t>条共</t>
    </r>
    <r>
      <rPr>
        <sz val="9"/>
        <rFont val="Times New Roman"/>
        <charset val="0"/>
      </rPr>
      <t>2.5</t>
    </r>
    <r>
      <rPr>
        <sz val="9"/>
        <rFont val="方正仿宋_GBK"/>
        <charset val="134"/>
      </rPr>
      <t>公里长，宽</t>
    </r>
    <r>
      <rPr>
        <sz val="9"/>
        <rFont val="Times New Roman"/>
        <charset val="0"/>
      </rPr>
      <t>4.5</t>
    </r>
    <r>
      <rPr>
        <sz val="9"/>
        <rFont val="方正仿宋_GBK"/>
        <charset val="134"/>
      </rPr>
      <t>米的四好农村产业公路，该公路周边有农户种植水稻</t>
    </r>
    <r>
      <rPr>
        <sz val="9"/>
        <rFont val="Times New Roman"/>
        <charset val="0"/>
      </rPr>
      <t>500</t>
    </r>
    <r>
      <rPr>
        <sz val="9"/>
        <rFont val="方正仿宋_GBK"/>
        <charset val="134"/>
      </rPr>
      <t>亩，与周边公路联通，方便周边群众生产生生活与运输农产品，促进脱贫户增收致富。</t>
    </r>
  </si>
  <si>
    <r>
      <rPr>
        <sz val="9"/>
        <rFont val="方正仿宋_GBK"/>
        <charset val="134"/>
      </rPr>
      <t>项目总里程</t>
    </r>
    <r>
      <rPr>
        <sz val="9"/>
        <rFont val="Times New Roman"/>
        <charset val="0"/>
      </rPr>
      <t>2.5</t>
    </r>
    <r>
      <rPr>
        <sz val="9"/>
        <rFont val="方正仿宋_GBK"/>
        <charset val="134"/>
      </rPr>
      <t>公里，可解决吴家镇十烈社区</t>
    </r>
    <r>
      <rPr>
        <sz val="9"/>
        <rFont val="Times New Roman"/>
        <charset val="0"/>
      </rPr>
      <t>400</t>
    </r>
    <r>
      <rPr>
        <sz val="9"/>
        <rFont val="方正仿宋_GBK"/>
        <charset val="134"/>
      </rPr>
      <t>人（其中建档立卡脱贫户</t>
    </r>
    <r>
      <rPr>
        <sz val="9"/>
        <rFont val="Times New Roman"/>
        <charset val="0"/>
      </rPr>
      <t>37</t>
    </r>
    <r>
      <rPr>
        <sz val="9"/>
        <rFont val="方正仿宋_GBK"/>
        <charset val="134"/>
      </rPr>
      <t>人）出行问题</t>
    </r>
  </si>
  <si>
    <r>
      <rPr>
        <sz val="9"/>
        <rFont val="方正仿宋_GBK"/>
        <charset val="134"/>
      </rPr>
      <t>群众全程监督施工，通过改善交通条件，方便</t>
    </r>
    <r>
      <rPr>
        <sz val="9"/>
        <rFont val="Times New Roman"/>
        <charset val="0"/>
      </rPr>
      <t>400</t>
    </r>
    <r>
      <rPr>
        <sz val="9"/>
        <rFont val="方正仿宋_GBK"/>
        <charset val="134"/>
      </rPr>
      <t>人（其中建档立卡脱贫户</t>
    </r>
    <r>
      <rPr>
        <sz val="9"/>
        <rFont val="Times New Roman"/>
        <charset val="0"/>
      </rPr>
      <t>37</t>
    </r>
    <r>
      <rPr>
        <sz val="9"/>
        <rFont val="方正仿宋_GBK"/>
        <charset val="134"/>
      </rPr>
      <t>人）生活出行并降低农产品运输成本，进一步带动产业增收。</t>
    </r>
  </si>
  <si>
    <r>
      <rPr>
        <sz val="9"/>
        <rFont val="方正仿宋_GBK"/>
        <charset val="134"/>
      </rPr>
      <t>受益建档立卡脱贫人数</t>
    </r>
    <r>
      <rPr>
        <sz val="9"/>
        <rFont val="Times New Roman"/>
        <charset val="0"/>
      </rPr>
      <t>≥</t>
    </r>
    <r>
      <rPr>
        <sz val="9"/>
        <rFont val="方正仿宋_GBK"/>
        <charset val="134"/>
      </rPr>
      <t>受益脱贫人口</t>
    </r>
    <r>
      <rPr>
        <sz val="9"/>
        <rFont val="Times New Roman"/>
        <charset val="0"/>
      </rPr>
      <t>37</t>
    </r>
    <r>
      <rPr>
        <sz val="9"/>
        <rFont val="方正仿宋_GBK"/>
        <charset val="134"/>
      </rPr>
      <t>人。</t>
    </r>
  </si>
  <si>
    <r>
      <rPr>
        <sz val="9"/>
        <rFont val="方正仿宋_GBK"/>
        <charset val="134"/>
      </rPr>
      <t>荣昌区</t>
    </r>
    <r>
      <rPr>
        <sz val="9"/>
        <rFont val="Times New Roman"/>
        <charset val="0"/>
      </rPr>
      <t>2021</t>
    </r>
    <r>
      <rPr>
        <sz val="9"/>
        <rFont val="方正仿宋_GBK"/>
        <charset val="134"/>
      </rPr>
      <t>年度仁义镇仁三公路建设工程</t>
    </r>
  </si>
  <si>
    <r>
      <rPr>
        <sz val="9"/>
        <rFont val="方正仿宋_GBK"/>
        <charset val="134"/>
      </rPr>
      <t>荣昌区</t>
    </r>
    <r>
      <rPr>
        <sz val="9"/>
        <rFont val="Times New Roman"/>
        <charset val="0"/>
      </rPr>
      <t>_</t>
    </r>
    <r>
      <rPr>
        <sz val="9"/>
        <rFont val="方正仿宋_GBK"/>
        <charset val="134"/>
      </rPr>
      <t>村基础设施</t>
    </r>
    <r>
      <rPr>
        <sz val="9"/>
        <rFont val="Times New Roman"/>
        <charset val="0"/>
      </rPr>
      <t>_</t>
    </r>
    <r>
      <rPr>
        <sz val="9"/>
        <rFont val="方正仿宋_GBK"/>
        <charset val="134"/>
      </rPr>
      <t>荣昌区</t>
    </r>
    <r>
      <rPr>
        <sz val="9"/>
        <rFont val="Times New Roman"/>
        <charset val="0"/>
      </rPr>
      <t>2021</t>
    </r>
    <r>
      <rPr>
        <sz val="9"/>
        <rFont val="方正仿宋_GBK"/>
        <charset val="134"/>
      </rPr>
      <t>年度仁义镇仁三公路建设工程</t>
    </r>
  </si>
  <si>
    <r>
      <rPr>
        <sz val="9"/>
        <rFont val="方正仿宋_GBK"/>
        <charset val="134"/>
      </rPr>
      <t>仁义镇三奇村</t>
    </r>
    <r>
      <rPr>
        <sz val="9"/>
        <rFont val="Times New Roman"/>
        <charset val="0"/>
      </rPr>
      <t>1</t>
    </r>
    <r>
      <rPr>
        <sz val="9"/>
        <rFont val="方正仿宋_GBK"/>
        <charset val="134"/>
      </rPr>
      <t>组、</t>
    </r>
    <r>
      <rPr>
        <sz val="9"/>
        <rFont val="Times New Roman"/>
        <charset val="0"/>
      </rPr>
      <t>2</t>
    </r>
    <r>
      <rPr>
        <sz val="9"/>
        <rFont val="方正仿宋_GBK"/>
        <charset val="134"/>
      </rPr>
      <t>组新建长</t>
    </r>
    <r>
      <rPr>
        <sz val="9"/>
        <rFont val="Times New Roman"/>
        <charset val="0"/>
      </rPr>
      <t>2.002</t>
    </r>
    <r>
      <rPr>
        <sz val="9"/>
        <rFont val="方正仿宋_GBK"/>
        <charset val="134"/>
      </rPr>
      <t>公里，宽</t>
    </r>
    <r>
      <rPr>
        <sz val="9"/>
        <rFont val="Times New Roman"/>
        <charset val="0"/>
      </rPr>
      <t>4.5</t>
    </r>
    <r>
      <rPr>
        <sz val="9"/>
        <rFont val="方正仿宋_GBK"/>
        <charset val="134"/>
      </rPr>
      <t>米的混凝土路面。</t>
    </r>
  </si>
  <si>
    <r>
      <rPr>
        <sz val="9"/>
        <rFont val="方正仿宋_GBK"/>
        <charset val="134"/>
      </rPr>
      <t>荣昌区仁义镇三奇村</t>
    </r>
  </si>
  <si>
    <r>
      <rPr>
        <sz val="9"/>
        <rFont val="方正仿宋_GBK"/>
        <charset val="134"/>
      </rPr>
      <t>项目实施可解决仁义镇三奇村</t>
    </r>
    <r>
      <rPr>
        <sz val="9"/>
        <rFont val="Times New Roman"/>
        <charset val="0"/>
      </rPr>
      <t>1007</t>
    </r>
    <r>
      <rPr>
        <sz val="9"/>
        <rFont val="方正仿宋_GBK"/>
        <charset val="134"/>
      </rPr>
      <t>人（其中建档立卡脱贫户</t>
    </r>
    <r>
      <rPr>
        <sz val="9"/>
        <rFont val="Times New Roman"/>
        <charset val="0"/>
      </rPr>
      <t>20</t>
    </r>
    <r>
      <rPr>
        <sz val="9"/>
        <rFont val="方正仿宋_GBK"/>
        <charset val="134"/>
      </rPr>
      <t>人，边缘易致贫户</t>
    </r>
    <r>
      <rPr>
        <sz val="9"/>
        <rFont val="Times New Roman"/>
        <charset val="0"/>
      </rPr>
      <t>5</t>
    </r>
    <r>
      <rPr>
        <sz val="9"/>
        <rFont val="方正仿宋_GBK"/>
        <charset val="134"/>
      </rPr>
      <t>人）出行问题，可带动生猪、小家禽等产业发展。</t>
    </r>
  </si>
  <si>
    <r>
      <rPr>
        <sz val="9"/>
        <rFont val="方正仿宋_GBK"/>
        <charset val="134"/>
      </rPr>
      <t>项目实施可解决仁义镇三奇村</t>
    </r>
    <r>
      <rPr>
        <sz val="9"/>
        <rFont val="Times New Roman"/>
        <charset val="0"/>
      </rPr>
      <t>810</t>
    </r>
    <r>
      <rPr>
        <sz val="9"/>
        <rFont val="方正仿宋_GBK"/>
        <charset val="134"/>
      </rPr>
      <t>人（其中建档立卡脱贫户</t>
    </r>
    <r>
      <rPr>
        <sz val="9"/>
        <rFont val="Times New Roman"/>
        <charset val="0"/>
      </rPr>
      <t>20</t>
    </r>
    <r>
      <rPr>
        <sz val="9"/>
        <rFont val="方正仿宋_GBK"/>
        <charset val="134"/>
      </rPr>
      <t>人，边缘易致贫户</t>
    </r>
    <r>
      <rPr>
        <sz val="9"/>
        <rFont val="Times New Roman"/>
        <charset val="0"/>
      </rPr>
      <t>5</t>
    </r>
    <r>
      <rPr>
        <sz val="9"/>
        <rFont val="方正仿宋_GBK"/>
        <charset val="134"/>
      </rPr>
      <t>人）出行问题，可带动生猪、小家禽等产业发展。</t>
    </r>
  </si>
  <si>
    <r>
      <rPr>
        <sz val="9"/>
        <rFont val="方正仿宋_GBK"/>
        <charset val="134"/>
      </rPr>
      <t>新建农村公路里程</t>
    </r>
    <r>
      <rPr>
        <sz val="9"/>
        <rFont val="Times New Roman"/>
        <charset val="0"/>
      </rPr>
      <t>2.002</t>
    </r>
    <r>
      <rPr>
        <sz val="9"/>
        <rFont val="方正仿宋_GBK"/>
        <charset val="134"/>
      </rPr>
      <t>公里</t>
    </r>
  </si>
  <si>
    <r>
      <rPr>
        <sz val="9"/>
        <rFont val="方正仿宋_GBK"/>
        <charset val="134"/>
      </rPr>
      <t>吕麟章</t>
    </r>
  </si>
  <si>
    <t>13508305366</t>
  </si>
  <si>
    <r>
      <rPr>
        <sz val="9"/>
        <rFont val="方正仿宋_GBK"/>
        <charset val="134"/>
      </rPr>
      <t>荣昌区</t>
    </r>
    <r>
      <rPr>
        <sz val="9"/>
        <rFont val="Times New Roman"/>
        <charset val="0"/>
      </rPr>
      <t>2021</t>
    </r>
    <r>
      <rPr>
        <sz val="9"/>
        <rFont val="方正仿宋_GBK"/>
        <charset val="134"/>
      </rPr>
      <t>年度仁义镇三星产业公路建设工程</t>
    </r>
  </si>
  <si>
    <r>
      <rPr>
        <sz val="9"/>
        <rFont val="方正仿宋_GBK"/>
        <charset val="134"/>
      </rPr>
      <t>荣昌区</t>
    </r>
    <r>
      <rPr>
        <sz val="9"/>
        <rFont val="Times New Roman"/>
        <charset val="0"/>
      </rPr>
      <t>_</t>
    </r>
    <r>
      <rPr>
        <sz val="9"/>
        <rFont val="方正仿宋_GBK"/>
        <charset val="134"/>
      </rPr>
      <t>村基础设施</t>
    </r>
    <r>
      <rPr>
        <sz val="9"/>
        <rFont val="Times New Roman"/>
        <charset val="0"/>
      </rPr>
      <t>_</t>
    </r>
    <r>
      <rPr>
        <sz val="9"/>
        <rFont val="方正仿宋_GBK"/>
        <charset val="134"/>
      </rPr>
      <t>荣昌区</t>
    </r>
    <r>
      <rPr>
        <sz val="9"/>
        <rFont val="Times New Roman"/>
        <charset val="0"/>
      </rPr>
      <t>2021</t>
    </r>
    <r>
      <rPr>
        <sz val="9"/>
        <rFont val="方正仿宋_GBK"/>
        <charset val="134"/>
      </rPr>
      <t>年度仁义镇三星产业公路建设工程</t>
    </r>
  </si>
  <si>
    <r>
      <rPr>
        <sz val="9"/>
        <rFont val="方正仿宋_GBK"/>
        <charset val="134"/>
      </rPr>
      <t>仁义镇三星村</t>
    </r>
    <r>
      <rPr>
        <sz val="9"/>
        <rFont val="Times New Roman"/>
        <charset val="0"/>
      </rPr>
      <t>8</t>
    </r>
    <r>
      <rPr>
        <sz val="9"/>
        <rFont val="方正仿宋_GBK"/>
        <charset val="134"/>
      </rPr>
      <t>组、</t>
    </r>
    <r>
      <rPr>
        <sz val="9"/>
        <rFont val="Times New Roman"/>
        <charset val="0"/>
      </rPr>
      <t>9</t>
    </r>
    <r>
      <rPr>
        <sz val="9"/>
        <rFont val="方正仿宋_GBK"/>
        <charset val="134"/>
      </rPr>
      <t>组建设</t>
    </r>
    <r>
      <rPr>
        <sz val="9"/>
        <rFont val="Times New Roman"/>
        <charset val="0"/>
      </rPr>
      <t>1</t>
    </r>
    <r>
      <rPr>
        <sz val="9"/>
        <rFont val="方正仿宋_GBK"/>
        <charset val="134"/>
      </rPr>
      <t>条长</t>
    </r>
    <r>
      <rPr>
        <sz val="9"/>
        <rFont val="Times New Roman"/>
        <charset val="0"/>
      </rPr>
      <t>2.795</t>
    </r>
    <r>
      <rPr>
        <sz val="9"/>
        <rFont val="方正仿宋_GBK"/>
        <charset val="134"/>
      </rPr>
      <t>公里，宽</t>
    </r>
    <r>
      <rPr>
        <sz val="9"/>
        <rFont val="Times New Roman"/>
        <charset val="0"/>
      </rPr>
      <t>4.5</t>
    </r>
    <r>
      <rPr>
        <sz val="9"/>
        <rFont val="方正仿宋_GBK"/>
        <charset val="134"/>
      </rPr>
      <t>米的四好农村公路，该公路周边有水稻种植大户</t>
    </r>
    <r>
      <rPr>
        <sz val="9"/>
        <rFont val="Times New Roman"/>
        <charset val="0"/>
      </rPr>
      <t>1</t>
    </r>
    <r>
      <rPr>
        <sz val="9"/>
        <rFont val="方正仿宋_GBK"/>
        <charset val="134"/>
      </rPr>
      <t>家，水稻种植</t>
    </r>
    <r>
      <rPr>
        <sz val="9"/>
        <rFont val="Times New Roman"/>
        <charset val="0"/>
      </rPr>
      <t>150</t>
    </r>
    <r>
      <rPr>
        <sz val="9"/>
        <rFont val="方正仿宋_GBK"/>
        <charset val="134"/>
      </rPr>
      <t>亩，花椒种植</t>
    </r>
    <r>
      <rPr>
        <sz val="9"/>
        <rFont val="Times New Roman"/>
        <charset val="0"/>
      </rPr>
      <t>120</t>
    </r>
    <r>
      <rPr>
        <sz val="9"/>
        <rFont val="方正仿宋_GBK"/>
        <charset val="134"/>
      </rPr>
      <t>亩，方便周边群众生产生活与运输农产品，促进脱贫户增收致富。</t>
    </r>
  </si>
  <si>
    <r>
      <rPr>
        <sz val="9"/>
        <rFont val="方正仿宋_GBK"/>
        <charset val="134"/>
      </rPr>
      <t>荣昌区仁义镇三星村</t>
    </r>
  </si>
  <si>
    <r>
      <rPr>
        <sz val="9"/>
        <rFont val="方正仿宋_GBK"/>
        <charset val="134"/>
      </rPr>
      <t>项目实施可解决仁义镇三星村</t>
    </r>
    <r>
      <rPr>
        <sz val="9"/>
        <rFont val="Times New Roman"/>
        <charset val="0"/>
      </rPr>
      <t>1500</t>
    </r>
    <r>
      <rPr>
        <sz val="9"/>
        <rFont val="方正仿宋_GBK"/>
        <charset val="134"/>
      </rPr>
      <t>人（其中建档立卡脱贫户</t>
    </r>
    <r>
      <rPr>
        <sz val="9"/>
        <rFont val="Times New Roman"/>
        <charset val="0"/>
      </rPr>
      <t>53</t>
    </r>
    <r>
      <rPr>
        <sz val="9"/>
        <rFont val="方正仿宋_GBK"/>
        <charset val="134"/>
      </rPr>
      <t>人）出行问题，可带动生猪、小家禽等产业发展。</t>
    </r>
  </si>
  <si>
    <r>
      <rPr>
        <sz val="9"/>
        <rFont val="方正仿宋_GBK"/>
        <charset val="134"/>
      </rPr>
      <t>项目实施可解决仁义镇三星村</t>
    </r>
    <r>
      <rPr>
        <sz val="9"/>
        <rFont val="Times New Roman"/>
        <charset val="0"/>
      </rPr>
      <t>1500</t>
    </r>
    <r>
      <rPr>
        <sz val="9"/>
        <rFont val="方正仿宋_GBK"/>
        <charset val="134"/>
      </rPr>
      <t>人（其中建档立卡脱贫户</t>
    </r>
    <r>
      <rPr>
        <sz val="9"/>
        <rFont val="Times New Roman"/>
        <charset val="0"/>
      </rPr>
      <t>53</t>
    </r>
    <r>
      <rPr>
        <sz val="9"/>
        <rFont val="方正仿宋_GBK"/>
        <charset val="134"/>
      </rPr>
      <t>人）出行问题，可带动生猪、小家禽等产业发展，进一步带动产业增收。</t>
    </r>
  </si>
  <si>
    <r>
      <rPr>
        <sz val="9"/>
        <rFont val="方正仿宋_GBK"/>
        <charset val="134"/>
      </rPr>
      <t>新建农村公路里程</t>
    </r>
    <r>
      <rPr>
        <sz val="9"/>
        <rFont val="Times New Roman"/>
        <charset val="0"/>
      </rPr>
      <t>2.795</t>
    </r>
    <r>
      <rPr>
        <sz val="9"/>
        <rFont val="方正仿宋_GBK"/>
        <charset val="134"/>
      </rPr>
      <t>公里</t>
    </r>
  </si>
  <si>
    <r>
      <rPr>
        <sz val="9"/>
        <rFont val="方正仿宋_GBK"/>
        <charset val="134"/>
      </rPr>
      <t>受益建档立卡脱贫人数</t>
    </r>
    <r>
      <rPr>
        <sz val="9"/>
        <rFont val="Times New Roman"/>
        <charset val="0"/>
      </rPr>
      <t>≥</t>
    </r>
    <r>
      <rPr>
        <sz val="9"/>
        <rFont val="方正仿宋_GBK"/>
        <charset val="134"/>
      </rPr>
      <t>受益脱贫人口</t>
    </r>
    <r>
      <rPr>
        <sz val="9"/>
        <rFont val="Times New Roman"/>
        <charset val="0"/>
      </rPr>
      <t>53</t>
    </r>
    <r>
      <rPr>
        <sz val="9"/>
        <rFont val="方正仿宋_GBK"/>
        <charset val="134"/>
      </rPr>
      <t>人。</t>
    </r>
  </si>
  <si>
    <r>
      <rPr>
        <sz val="9"/>
        <rFont val="方正仿宋_GBK"/>
        <charset val="134"/>
      </rPr>
      <t>徐冰祥</t>
    </r>
  </si>
  <si>
    <r>
      <rPr>
        <sz val="9"/>
        <rFont val="方正仿宋_GBK"/>
        <charset val="134"/>
      </rPr>
      <t>荣昌区</t>
    </r>
    <r>
      <rPr>
        <sz val="9"/>
        <rFont val="Times New Roman"/>
        <charset val="0"/>
      </rPr>
      <t>2021</t>
    </r>
    <r>
      <rPr>
        <sz val="9"/>
        <rFont val="方正仿宋_GBK"/>
        <charset val="134"/>
      </rPr>
      <t>年度峰高街道红明路建设工程</t>
    </r>
  </si>
  <si>
    <r>
      <rPr>
        <sz val="9"/>
        <rFont val="方正仿宋_GBK"/>
        <charset val="134"/>
      </rPr>
      <t>荣昌区</t>
    </r>
    <r>
      <rPr>
        <sz val="9"/>
        <rFont val="Times New Roman"/>
        <charset val="0"/>
      </rPr>
      <t>_</t>
    </r>
    <r>
      <rPr>
        <sz val="9"/>
        <rFont val="方正仿宋_GBK"/>
        <charset val="134"/>
      </rPr>
      <t>村基础设施</t>
    </r>
    <r>
      <rPr>
        <sz val="9"/>
        <rFont val="Times New Roman"/>
        <charset val="0"/>
      </rPr>
      <t>_</t>
    </r>
    <r>
      <rPr>
        <sz val="9"/>
        <rFont val="方正仿宋_GBK"/>
        <charset val="134"/>
      </rPr>
      <t>荣昌区</t>
    </r>
    <r>
      <rPr>
        <sz val="9"/>
        <rFont val="Times New Roman"/>
        <charset val="0"/>
      </rPr>
      <t>2021</t>
    </r>
    <r>
      <rPr>
        <sz val="9"/>
        <rFont val="方正仿宋_GBK"/>
        <charset val="134"/>
      </rPr>
      <t>年度峰高街道红明路建设工程</t>
    </r>
  </si>
  <si>
    <r>
      <rPr>
        <sz val="9"/>
        <rFont val="方正仿宋_GBK"/>
        <charset val="134"/>
      </rPr>
      <t>峰高街道峨嵋新建</t>
    </r>
    <r>
      <rPr>
        <sz val="9"/>
        <rFont val="Times New Roman"/>
        <charset val="0"/>
      </rPr>
      <t>1.2</t>
    </r>
    <r>
      <rPr>
        <sz val="9"/>
        <rFont val="方正仿宋_GBK"/>
        <charset val="134"/>
      </rPr>
      <t>公里，</t>
    </r>
    <r>
      <rPr>
        <sz val="9"/>
        <rFont val="Times New Roman"/>
        <charset val="0"/>
      </rPr>
      <t>4.5</t>
    </r>
    <r>
      <rPr>
        <sz val="9"/>
        <rFont val="方正仿宋_GBK"/>
        <charset val="134"/>
      </rPr>
      <t>米宽水凝混凝土路。</t>
    </r>
  </si>
  <si>
    <r>
      <rPr>
        <sz val="9"/>
        <rFont val="方正仿宋_GBK"/>
        <charset val="134"/>
      </rPr>
      <t>荣昌区峰高街道峨眉社区</t>
    </r>
  </si>
  <si>
    <r>
      <rPr>
        <sz val="9"/>
        <rFont val="方正仿宋_GBK"/>
        <charset val="134"/>
      </rPr>
      <t>项目公路里程</t>
    </r>
    <r>
      <rPr>
        <sz val="9"/>
        <rFont val="Times New Roman"/>
        <charset val="0"/>
      </rPr>
      <t>1.2</t>
    </r>
    <r>
      <rPr>
        <sz val="9"/>
        <rFont val="方正仿宋_GBK"/>
        <charset val="134"/>
      </rPr>
      <t>公里，可解决峰高街道峨嵋社区</t>
    </r>
    <r>
      <rPr>
        <sz val="9"/>
        <rFont val="Times New Roman"/>
        <charset val="0"/>
      </rPr>
      <t>560</t>
    </r>
    <r>
      <rPr>
        <sz val="9"/>
        <rFont val="方正仿宋_GBK"/>
        <charset val="134"/>
      </rPr>
      <t>人（其中建档立卡脱贫户</t>
    </r>
    <r>
      <rPr>
        <sz val="9"/>
        <rFont val="Times New Roman"/>
        <charset val="0"/>
      </rPr>
      <t>28</t>
    </r>
    <r>
      <rPr>
        <sz val="9"/>
        <rFont val="方正仿宋_GBK"/>
        <charset val="134"/>
      </rPr>
      <t>人）出行问题。</t>
    </r>
  </si>
  <si>
    <r>
      <rPr>
        <sz val="9"/>
        <rFont val="方正仿宋_GBK"/>
        <charset val="134"/>
      </rPr>
      <t>群众全程监督施工，通过改善交通条件，方便</t>
    </r>
    <r>
      <rPr>
        <sz val="9"/>
        <rFont val="Times New Roman"/>
        <charset val="0"/>
      </rPr>
      <t>560</t>
    </r>
    <r>
      <rPr>
        <sz val="9"/>
        <rFont val="方正仿宋_GBK"/>
        <charset val="134"/>
      </rPr>
      <t>人（其中建档立卡脱贫户</t>
    </r>
    <r>
      <rPr>
        <sz val="9"/>
        <rFont val="Times New Roman"/>
        <charset val="0"/>
      </rPr>
      <t>28</t>
    </r>
    <r>
      <rPr>
        <sz val="9"/>
        <rFont val="方正仿宋_GBK"/>
        <charset val="134"/>
      </rPr>
      <t>人）生活出行并降低农产品运输成本。</t>
    </r>
  </si>
  <si>
    <r>
      <rPr>
        <sz val="9"/>
        <rFont val="方正仿宋_GBK"/>
        <charset val="134"/>
      </rPr>
      <t>村改建公路里程</t>
    </r>
    <r>
      <rPr>
        <sz val="9"/>
        <rFont val="Times New Roman"/>
        <charset val="0"/>
      </rPr>
      <t>1.2</t>
    </r>
    <r>
      <rPr>
        <sz val="9"/>
        <rFont val="方正仿宋_GBK"/>
        <charset val="134"/>
      </rPr>
      <t>公里</t>
    </r>
  </si>
  <si>
    <r>
      <rPr>
        <sz val="9"/>
        <rFont val="方正仿宋_GBK"/>
        <charset val="134"/>
      </rPr>
      <t>受益建档立卡脱贫人口满意度</t>
    </r>
    <r>
      <rPr>
        <sz val="9"/>
        <rFont val="Times New Roman"/>
        <charset val="0"/>
      </rPr>
      <t>90%</t>
    </r>
  </si>
  <si>
    <r>
      <rPr>
        <sz val="9"/>
        <rFont val="方正仿宋_GBK"/>
        <charset val="134"/>
      </rPr>
      <t>于道彬</t>
    </r>
  </si>
  <si>
    <t>13340297989</t>
  </si>
  <si>
    <r>
      <rPr>
        <sz val="9"/>
        <rFont val="方正仿宋_GBK"/>
        <charset val="134"/>
      </rPr>
      <t>荣昌区</t>
    </r>
    <r>
      <rPr>
        <sz val="9"/>
        <rFont val="Times New Roman"/>
        <charset val="0"/>
      </rPr>
      <t>2021</t>
    </r>
    <r>
      <rPr>
        <sz val="9"/>
        <rFont val="方正仿宋_GBK"/>
        <charset val="134"/>
      </rPr>
      <t>年度昌元街道少数民族维权服务站创建</t>
    </r>
  </si>
  <si>
    <r>
      <rPr>
        <sz val="9"/>
        <rFont val="方正仿宋_GBK"/>
        <charset val="134"/>
      </rPr>
      <t>荣昌区</t>
    </r>
    <r>
      <rPr>
        <sz val="9"/>
        <rFont val="Times New Roman"/>
        <charset val="0"/>
      </rPr>
      <t>_</t>
    </r>
    <r>
      <rPr>
        <sz val="9"/>
        <rFont val="方正仿宋_GBK"/>
        <charset val="134"/>
      </rPr>
      <t>村基础设施</t>
    </r>
    <r>
      <rPr>
        <sz val="9"/>
        <rFont val="Times New Roman"/>
        <charset val="0"/>
      </rPr>
      <t>_</t>
    </r>
    <r>
      <rPr>
        <sz val="9"/>
        <rFont val="方正仿宋_GBK"/>
        <charset val="134"/>
      </rPr>
      <t>荣昌区</t>
    </r>
    <r>
      <rPr>
        <sz val="9"/>
        <rFont val="Times New Roman"/>
        <charset val="0"/>
      </rPr>
      <t>2021</t>
    </r>
    <r>
      <rPr>
        <sz val="9"/>
        <rFont val="方正仿宋_GBK"/>
        <charset val="134"/>
      </rPr>
      <t>年度昌元街道少数民族维权服务站创建</t>
    </r>
  </si>
  <si>
    <r>
      <rPr>
        <sz val="9"/>
        <color rgb="FFFF0000"/>
        <rFont val="Times New Roman"/>
        <charset val="0"/>
      </rPr>
      <t>1.</t>
    </r>
    <r>
      <rPr>
        <sz val="9"/>
        <color rgb="FFFF0000"/>
        <rFont val="方正仿宋_GBK"/>
        <charset val="134"/>
      </rPr>
      <t>设置少数民族维权服务站招牌；</t>
    </r>
    <r>
      <rPr>
        <sz val="9"/>
        <color rgb="FFFF0000"/>
        <rFont val="Times New Roman"/>
        <charset val="0"/>
      </rPr>
      <t>2.</t>
    </r>
    <r>
      <rPr>
        <sz val="9"/>
        <color rgb="FFFF0000"/>
        <rFont val="方正仿宋_GBK"/>
        <charset val="134"/>
      </rPr>
      <t>制定工作制度并上墙；</t>
    </r>
    <r>
      <rPr>
        <sz val="9"/>
        <color rgb="FFFF0000"/>
        <rFont val="Times New Roman"/>
        <charset val="0"/>
      </rPr>
      <t>3.</t>
    </r>
    <r>
      <rPr>
        <sz val="9"/>
        <color rgb="FFFF0000"/>
        <rFont val="方正仿宋_GBK"/>
        <charset val="134"/>
      </rPr>
      <t>制作宣传展板和印制宣传资料、宣传品。</t>
    </r>
  </si>
  <si>
    <r>
      <rPr>
        <sz val="9"/>
        <rFont val="方正仿宋_GBK"/>
        <charset val="134"/>
      </rPr>
      <t>昌元街道司法所</t>
    </r>
  </si>
  <si>
    <r>
      <rPr>
        <sz val="9"/>
        <rFont val="方正仿宋_GBK"/>
        <charset val="134"/>
      </rPr>
      <t>通过创建少数民族维权服务站，进一步深化城市民族工作，促进各民族交往交流交融。</t>
    </r>
  </si>
  <si>
    <r>
      <rPr>
        <sz val="9"/>
        <rFont val="方正仿宋_GBK"/>
        <charset val="134"/>
      </rPr>
      <t>群众全程监督创建工作。助推民族关系和谐发展，促进各民族交往交流交融。</t>
    </r>
  </si>
  <si>
    <r>
      <rPr>
        <sz val="9"/>
        <rFont val="方正仿宋_GBK"/>
        <charset val="134"/>
      </rPr>
      <t>创建少数民族维权服务站个数</t>
    </r>
    <r>
      <rPr>
        <sz val="9"/>
        <rFont val="Times New Roman"/>
        <charset val="0"/>
      </rPr>
      <t>≥1</t>
    </r>
    <r>
      <rPr>
        <sz val="9"/>
        <rFont val="方正仿宋_GBK"/>
        <charset val="134"/>
      </rPr>
      <t>个</t>
    </r>
  </si>
  <si>
    <r>
      <rPr>
        <sz val="9"/>
        <rFont val="方正仿宋_GBK"/>
        <charset val="134"/>
      </rPr>
      <t>创建验收合格率</t>
    </r>
    <r>
      <rPr>
        <sz val="9"/>
        <rFont val="Times New Roman"/>
        <charset val="0"/>
      </rPr>
      <t>100%</t>
    </r>
  </si>
  <si>
    <r>
      <rPr>
        <sz val="9"/>
        <rFont val="方正仿宋_GBK"/>
        <charset val="134"/>
      </rPr>
      <t>项目完成及时率</t>
    </r>
    <r>
      <rPr>
        <sz val="9"/>
        <rFont val="Times New Roman"/>
        <charset val="0"/>
      </rPr>
      <t>100%</t>
    </r>
  </si>
  <si>
    <r>
      <rPr>
        <sz val="9"/>
        <rFont val="方正仿宋_GBK"/>
        <charset val="134"/>
      </rPr>
      <t>深化民族团结进步，助推民族关系和谐发展。</t>
    </r>
  </si>
  <si>
    <r>
      <rPr>
        <sz val="9"/>
        <rFont val="方正仿宋_GBK"/>
        <charset val="134"/>
      </rPr>
      <t>助推民族关系和谐发展，促进各民族交往交流交融。</t>
    </r>
  </si>
  <si>
    <r>
      <rPr>
        <sz val="9"/>
        <rFont val="方正仿宋_GBK"/>
        <charset val="134"/>
      </rPr>
      <t>群众满意度</t>
    </r>
    <r>
      <rPr>
        <sz val="9"/>
        <rFont val="Times New Roman"/>
        <charset val="0"/>
      </rPr>
      <t>≥95%</t>
    </r>
  </si>
  <si>
    <r>
      <rPr>
        <sz val="9"/>
        <rFont val="方正仿宋_GBK"/>
        <charset val="134"/>
      </rPr>
      <t>区民宗委</t>
    </r>
  </si>
  <si>
    <r>
      <rPr>
        <sz val="9"/>
        <rFont val="方正仿宋_GBK"/>
        <charset val="134"/>
      </rPr>
      <t>昌元街道办事处</t>
    </r>
  </si>
  <si>
    <r>
      <rPr>
        <sz val="9"/>
        <rFont val="方正仿宋_GBK"/>
        <charset val="134"/>
      </rPr>
      <t>罗能美</t>
    </r>
  </si>
  <si>
    <r>
      <rPr>
        <sz val="9"/>
        <rFont val="方正仿宋_GBK"/>
        <charset val="134"/>
      </rPr>
      <t>荣昌区</t>
    </r>
    <r>
      <rPr>
        <sz val="9"/>
        <rFont val="Times New Roman"/>
        <charset val="0"/>
      </rPr>
      <t>2021</t>
    </r>
    <r>
      <rPr>
        <sz val="9"/>
        <rFont val="方正仿宋_GBK"/>
        <charset val="134"/>
      </rPr>
      <t>年度昌元街道高坎支路建设工程</t>
    </r>
  </si>
  <si>
    <r>
      <rPr>
        <sz val="9"/>
        <rFont val="方正仿宋_GBK"/>
        <charset val="134"/>
      </rPr>
      <t>荣昌区</t>
    </r>
    <r>
      <rPr>
        <sz val="9"/>
        <rFont val="Times New Roman"/>
        <charset val="0"/>
      </rPr>
      <t>_</t>
    </r>
    <r>
      <rPr>
        <sz val="9"/>
        <rFont val="方正仿宋_GBK"/>
        <charset val="134"/>
      </rPr>
      <t>村基础设施</t>
    </r>
    <r>
      <rPr>
        <sz val="9"/>
        <rFont val="Times New Roman"/>
        <charset val="0"/>
      </rPr>
      <t>_</t>
    </r>
    <r>
      <rPr>
        <sz val="9"/>
        <rFont val="方正仿宋_GBK"/>
        <charset val="134"/>
      </rPr>
      <t>荣昌区</t>
    </r>
    <r>
      <rPr>
        <sz val="9"/>
        <rFont val="Times New Roman"/>
        <charset val="0"/>
      </rPr>
      <t>2021</t>
    </r>
    <r>
      <rPr>
        <sz val="9"/>
        <rFont val="方正仿宋_GBK"/>
        <charset val="134"/>
      </rPr>
      <t>年度昌元街道高坎支路建设工程</t>
    </r>
  </si>
  <si>
    <r>
      <rPr>
        <sz val="9"/>
        <rFont val="方正仿宋_GBK"/>
        <charset val="134"/>
      </rPr>
      <t>昌元街道新峰社区新建长</t>
    </r>
    <r>
      <rPr>
        <sz val="9"/>
        <rFont val="Times New Roman"/>
        <charset val="0"/>
      </rPr>
      <t>1.4</t>
    </r>
    <r>
      <rPr>
        <sz val="9"/>
        <rFont val="方正仿宋_GBK"/>
        <charset val="134"/>
      </rPr>
      <t>公里，宽</t>
    </r>
    <r>
      <rPr>
        <sz val="9"/>
        <rFont val="Times New Roman"/>
        <charset val="0"/>
      </rPr>
      <t>4.5</t>
    </r>
    <r>
      <rPr>
        <sz val="9"/>
        <rFont val="方正仿宋_GBK"/>
        <charset val="134"/>
      </rPr>
      <t>米的混凝土路面。</t>
    </r>
  </si>
  <si>
    <r>
      <rPr>
        <sz val="9"/>
        <rFont val="方正仿宋_GBK"/>
        <charset val="134"/>
      </rPr>
      <t>项目公路里程</t>
    </r>
    <r>
      <rPr>
        <sz val="9"/>
        <rFont val="Times New Roman"/>
        <charset val="0"/>
      </rPr>
      <t>1.4</t>
    </r>
    <r>
      <rPr>
        <sz val="9"/>
        <rFont val="方正仿宋_GBK"/>
        <charset val="134"/>
      </rPr>
      <t>公里，可解决昌元街道新峰社区</t>
    </r>
    <r>
      <rPr>
        <sz val="9"/>
        <rFont val="Times New Roman"/>
        <charset val="0"/>
      </rPr>
      <t>400</t>
    </r>
    <r>
      <rPr>
        <sz val="9"/>
        <rFont val="方正仿宋_GBK"/>
        <charset val="134"/>
      </rPr>
      <t>人（其中建档立卡脱贫户</t>
    </r>
    <r>
      <rPr>
        <sz val="9"/>
        <rFont val="Times New Roman"/>
        <charset val="0"/>
      </rPr>
      <t>131</t>
    </r>
    <r>
      <rPr>
        <sz val="9"/>
        <rFont val="方正仿宋_GBK"/>
        <charset val="134"/>
      </rPr>
      <t>人）出行问题。</t>
    </r>
  </si>
  <si>
    <r>
      <rPr>
        <sz val="9"/>
        <rFont val="方正仿宋_GBK"/>
        <charset val="134"/>
      </rPr>
      <t>群众全程监督施工，通过改善交通条件，方便</t>
    </r>
    <r>
      <rPr>
        <sz val="9"/>
        <rFont val="Times New Roman"/>
        <charset val="0"/>
      </rPr>
      <t>400</t>
    </r>
    <r>
      <rPr>
        <sz val="9"/>
        <rFont val="方正仿宋_GBK"/>
        <charset val="134"/>
      </rPr>
      <t>人（其中建档立卡脱贫户</t>
    </r>
    <r>
      <rPr>
        <sz val="9"/>
        <rFont val="Times New Roman"/>
        <charset val="0"/>
      </rPr>
      <t>131</t>
    </r>
    <r>
      <rPr>
        <sz val="9"/>
        <rFont val="方正仿宋_GBK"/>
        <charset val="134"/>
      </rPr>
      <t>人）生活出行并降低农产品运输成本。</t>
    </r>
  </si>
  <si>
    <r>
      <rPr>
        <sz val="9"/>
        <rFont val="方正仿宋_GBK"/>
        <charset val="134"/>
      </rPr>
      <t>村改建公路里程</t>
    </r>
    <r>
      <rPr>
        <sz val="9"/>
        <rFont val="Times New Roman"/>
        <charset val="0"/>
      </rPr>
      <t>1.4</t>
    </r>
    <r>
      <rPr>
        <sz val="9"/>
        <rFont val="方正仿宋_GBK"/>
        <charset val="134"/>
      </rPr>
      <t>公里</t>
    </r>
  </si>
  <si>
    <t>13220200965</t>
  </si>
  <si>
    <r>
      <rPr>
        <sz val="9"/>
        <rFont val="方正仿宋_GBK"/>
        <charset val="134"/>
      </rPr>
      <t>荣昌区</t>
    </r>
    <r>
      <rPr>
        <sz val="9"/>
        <rFont val="Times New Roman"/>
        <charset val="0"/>
      </rPr>
      <t>2021</t>
    </r>
    <r>
      <rPr>
        <sz val="9"/>
        <rFont val="方正仿宋_GBK"/>
        <charset val="134"/>
      </rPr>
      <t>年度双河街道段蒋路建设工程</t>
    </r>
  </si>
  <si>
    <r>
      <rPr>
        <sz val="9"/>
        <rFont val="方正仿宋_GBK"/>
        <charset val="134"/>
      </rPr>
      <t>荣昌区</t>
    </r>
    <r>
      <rPr>
        <sz val="9"/>
        <rFont val="Times New Roman"/>
        <charset val="0"/>
      </rPr>
      <t>_</t>
    </r>
    <r>
      <rPr>
        <sz val="9"/>
        <rFont val="方正仿宋_GBK"/>
        <charset val="134"/>
      </rPr>
      <t>村基础设施</t>
    </r>
    <r>
      <rPr>
        <sz val="9"/>
        <rFont val="Times New Roman"/>
        <charset val="0"/>
      </rPr>
      <t>_</t>
    </r>
    <r>
      <rPr>
        <sz val="9"/>
        <rFont val="方正仿宋_GBK"/>
        <charset val="134"/>
      </rPr>
      <t>荣昌区</t>
    </r>
    <r>
      <rPr>
        <sz val="9"/>
        <rFont val="Times New Roman"/>
        <charset val="0"/>
      </rPr>
      <t>2021</t>
    </r>
    <r>
      <rPr>
        <sz val="9"/>
        <rFont val="方正仿宋_GBK"/>
        <charset val="134"/>
      </rPr>
      <t>年度双河街道段蒋路建设工程</t>
    </r>
  </si>
  <si>
    <r>
      <rPr>
        <sz val="9"/>
        <rFont val="方正仿宋_GBK"/>
        <charset val="134"/>
      </rPr>
      <t>双河街道大石堡社区新建长</t>
    </r>
    <r>
      <rPr>
        <sz val="9"/>
        <rFont val="Times New Roman"/>
        <charset val="0"/>
      </rPr>
      <t>1.0</t>
    </r>
    <r>
      <rPr>
        <sz val="9"/>
        <rFont val="方正仿宋_GBK"/>
        <charset val="134"/>
      </rPr>
      <t>公里，宽</t>
    </r>
    <r>
      <rPr>
        <sz val="9"/>
        <rFont val="Times New Roman"/>
        <charset val="0"/>
      </rPr>
      <t>4.5</t>
    </r>
    <r>
      <rPr>
        <sz val="9"/>
        <rFont val="方正仿宋_GBK"/>
        <charset val="134"/>
      </rPr>
      <t>米的混凝土路面。</t>
    </r>
  </si>
  <si>
    <r>
      <rPr>
        <sz val="9"/>
        <rFont val="方正仿宋_GBK"/>
        <charset val="134"/>
      </rPr>
      <t>荣昌区双河街道大石堡社区</t>
    </r>
  </si>
  <si>
    <r>
      <rPr>
        <sz val="9"/>
        <rFont val="方正仿宋_GBK"/>
        <charset val="134"/>
      </rPr>
      <t>项目实施可解决双河街道大石堡社区</t>
    </r>
    <r>
      <rPr>
        <sz val="9"/>
        <rFont val="Times New Roman"/>
        <charset val="0"/>
      </rPr>
      <t>200</t>
    </r>
    <r>
      <rPr>
        <sz val="9"/>
        <rFont val="方正仿宋_GBK"/>
        <charset val="134"/>
      </rPr>
      <t>人（其中建档立卡脱贫户</t>
    </r>
    <r>
      <rPr>
        <sz val="9"/>
        <rFont val="Times New Roman"/>
        <charset val="0"/>
      </rPr>
      <t>5</t>
    </r>
    <r>
      <rPr>
        <sz val="9"/>
        <rFont val="方正仿宋_GBK"/>
        <charset val="134"/>
      </rPr>
      <t>户</t>
    </r>
    <r>
      <rPr>
        <sz val="9"/>
        <rFont val="Times New Roman"/>
        <charset val="0"/>
      </rPr>
      <t>18</t>
    </r>
    <r>
      <rPr>
        <sz val="9"/>
        <rFont val="方正仿宋_GBK"/>
        <charset val="134"/>
      </rPr>
      <t>人）出行问题。</t>
    </r>
  </si>
  <si>
    <r>
      <rPr>
        <sz val="9"/>
        <rFont val="方正仿宋_GBK"/>
        <charset val="134"/>
      </rPr>
      <t>群众全程监督施工，通过改善交通条件，方便</t>
    </r>
    <r>
      <rPr>
        <sz val="9"/>
        <rFont val="Times New Roman"/>
        <charset val="0"/>
      </rPr>
      <t>200</t>
    </r>
    <r>
      <rPr>
        <sz val="9"/>
        <rFont val="方正仿宋_GBK"/>
        <charset val="134"/>
      </rPr>
      <t>人（其中建档立卡脱贫户</t>
    </r>
    <r>
      <rPr>
        <sz val="9"/>
        <rFont val="Times New Roman"/>
        <charset val="0"/>
      </rPr>
      <t>5</t>
    </r>
    <r>
      <rPr>
        <sz val="9"/>
        <rFont val="方正仿宋_GBK"/>
        <charset val="134"/>
      </rPr>
      <t>户</t>
    </r>
    <r>
      <rPr>
        <sz val="9"/>
        <rFont val="Times New Roman"/>
        <charset val="0"/>
      </rPr>
      <t>18</t>
    </r>
    <r>
      <rPr>
        <sz val="9"/>
        <rFont val="方正仿宋_GBK"/>
        <charset val="134"/>
      </rPr>
      <t>人）生活出行并降低农产品运输成本。</t>
    </r>
  </si>
  <si>
    <r>
      <rPr>
        <sz val="9"/>
        <rFont val="方正仿宋_GBK"/>
        <charset val="134"/>
      </rPr>
      <t>改建公路里程</t>
    </r>
    <r>
      <rPr>
        <sz val="9"/>
        <rFont val="Times New Roman"/>
        <charset val="0"/>
      </rPr>
      <t>1</t>
    </r>
    <r>
      <rPr>
        <sz val="9"/>
        <rFont val="方正仿宋_GBK"/>
        <charset val="134"/>
      </rPr>
      <t>公里</t>
    </r>
  </si>
  <si>
    <r>
      <rPr>
        <sz val="9"/>
        <rFont val="方正仿宋_GBK"/>
        <charset val="134"/>
      </rPr>
      <t>荣昌区</t>
    </r>
    <r>
      <rPr>
        <sz val="9"/>
        <rFont val="Times New Roman"/>
        <charset val="0"/>
      </rPr>
      <t>2021</t>
    </r>
    <r>
      <rPr>
        <sz val="9"/>
        <rFont val="方正仿宋_GBK"/>
        <charset val="134"/>
      </rPr>
      <t>年度双河街道胡七路建设工程</t>
    </r>
  </si>
  <si>
    <r>
      <rPr>
        <sz val="9"/>
        <rFont val="方正仿宋_GBK"/>
        <charset val="134"/>
      </rPr>
      <t>荣昌区</t>
    </r>
    <r>
      <rPr>
        <sz val="9"/>
        <rFont val="Times New Roman"/>
        <charset val="0"/>
      </rPr>
      <t>_</t>
    </r>
    <r>
      <rPr>
        <sz val="9"/>
        <rFont val="方正仿宋_GBK"/>
        <charset val="134"/>
      </rPr>
      <t>村基础设施</t>
    </r>
    <r>
      <rPr>
        <sz val="9"/>
        <rFont val="Times New Roman"/>
        <charset val="0"/>
      </rPr>
      <t>_</t>
    </r>
    <r>
      <rPr>
        <sz val="9"/>
        <rFont val="方正仿宋_GBK"/>
        <charset val="134"/>
      </rPr>
      <t>荣昌区</t>
    </r>
    <r>
      <rPr>
        <sz val="9"/>
        <rFont val="Times New Roman"/>
        <charset val="0"/>
      </rPr>
      <t>2021</t>
    </r>
    <r>
      <rPr>
        <sz val="9"/>
        <rFont val="方正仿宋_GBK"/>
        <charset val="134"/>
      </rPr>
      <t>年度双河街道胡七路建设工程</t>
    </r>
  </si>
  <si>
    <r>
      <rPr>
        <sz val="9"/>
        <rFont val="方正仿宋_GBK"/>
        <charset val="134"/>
      </rPr>
      <t>双河街道白玉社区新建长</t>
    </r>
    <r>
      <rPr>
        <sz val="9"/>
        <rFont val="Times New Roman"/>
        <charset val="0"/>
      </rPr>
      <t>1.1</t>
    </r>
    <r>
      <rPr>
        <sz val="9"/>
        <rFont val="方正仿宋_GBK"/>
        <charset val="134"/>
      </rPr>
      <t>公里，宽</t>
    </r>
    <r>
      <rPr>
        <sz val="9"/>
        <rFont val="Times New Roman"/>
        <charset val="0"/>
      </rPr>
      <t>4.5</t>
    </r>
    <r>
      <rPr>
        <sz val="9"/>
        <rFont val="方正仿宋_GBK"/>
        <charset val="134"/>
      </rPr>
      <t>米的混凝土路面。</t>
    </r>
  </si>
  <si>
    <r>
      <rPr>
        <sz val="9"/>
        <rFont val="方正仿宋_GBK"/>
        <charset val="134"/>
      </rPr>
      <t>荣昌区双河街道白玉社区</t>
    </r>
  </si>
  <si>
    <r>
      <rPr>
        <sz val="9"/>
        <rFont val="方正仿宋_GBK"/>
        <charset val="134"/>
      </rPr>
      <t>项目实施可解决双河街道白玉社区</t>
    </r>
    <r>
      <rPr>
        <sz val="9"/>
        <rFont val="Times New Roman"/>
        <charset val="0"/>
      </rPr>
      <t>150</t>
    </r>
    <r>
      <rPr>
        <sz val="9"/>
        <rFont val="方正仿宋_GBK"/>
        <charset val="134"/>
      </rPr>
      <t>人（其中建档立卡脱贫户</t>
    </r>
    <r>
      <rPr>
        <sz val="9"/>
        <rFont val="Times New Roman"/>
        <charset val="0"/>
      </rPr>
      <t>2</t>
    </r>
    <r>
      <rPr>
        <sz val="9"/>
        <rFont val="方正仿宋_GBK"/>
        <charset val="134"/>
      </rPr>
      <t>户</t>
    </r>
    <r>
      <rPr>
        <sz val="9"/>
        <rFont val="Times New Roman"/>
        <charset val="0"/>
      </rPr>
      <t>4</t>
    </r>
    <r>
      <rPr>
        <sz val="9"/>
        <rFont val="方正仿宋_GBK"/>
        <charset val="134"/>
      </rPr>
      <t>人）出行问题。</t>
    </r>
  </si>
  <si>
    <r>
      <rPr>
        <sz val="9"/>
        <rFont val="方正仿宋_GBK"/>
        <charset val="134"/>
      </rPr>
      <t>群众全程监督施工，通过改善交通条件，方便</t>
    </r>
    <r>
      <rPr>
        <sz val="9"/>
        <rFont val="Times New Roman"/>
        <charset val="0"/>
      </rPr>
      <t>150</t>
    </r>
    <r>
      <rPr>
        <sz val="9"/>
        <rFont val="方正仿宋_GBK"/>
        <charset val="134"/>
      </rPr>
      <t>人（其中建档立卡脱贫户</t>
    </r>
    <r>
      <rPr>
        <sz val="9"/>
        <rFont val="Times New Roman"/>
        <charset val="0"/>
      </rPr>
      <t>4</t>
    </r>
    <r>
      <rPr>
        <sz val="9"/>
        <rFont val="方正仿宋_GBK"/>
        <charset val="134"/>
      </rPr>
      <t>人）生活出行并降低农产品运输成本。</t>
    </r>
  </si>
  <si>
    <r>
      <rPr>
        <sz val="9"/>
        <rFont val="方正仿宋_GBK"/>
        <charset val="134"/>
      </rPr>
      <t>改建公路里程</t>
    </r>
    <r>
      <rPr>
        <sz val="9"/>
        <rFont val="Times New Roman"/>
        <charset val="0"/>
      </rPr>
      <t>1.1</t>
    </r>
    <r>
      <rPr>
        <sz val="9"/>
        <rFont val="方正仿宋_GBK"/>
        <charset val="134"/>
      </rPr>
      <t>公里</t>
    </r>
  </si>
  <si>
    <r>
      <rPr>
        <sz val="9"/>
        <rFont val="方正仿宋_GBK"/>
        <charset val="134"/>
      </rPr>
      <t>荣昌区</t>
    </r>
    <r>
      <rPr>
        <sz val="9"/>
        <rFont val="Times New Roman"/>
        <charset val="0"/>
      </rPr>
      <t>2021</t>
    </r>
    <r>
      <rPr>
        <sz val="9"/>
        <rFont val="方正仿宋_GBK"/>
        <charset val="134"/>
      </rPr>
      <t>年度古昌镇玉带村川檀路混凝土硬化建设工程</t>
    </r>
  </si>
  <si>
    <r>
      <rPr>
        <sz val="9"/>
        <rFont val="方正仿宋_GBK"/>
        <charset val="134"/>
      </rPr>
      <t>荣昌区</t>
    </r>
    <r>
      <rPr>
        <sz val="9"/>
        <rFont val="Times New Roman"/>
        <charset val="0"/>
      </rPr>
      <t>_</t>
    </r>
    <r>
      <rPr>
        <sz val="9"/>
        <rFont val="方正仿宋_GBK"/>
        <charset val="134"/>
      </rPr>
      <t>村基础设施</t>
    </r>
    <r>
      <rPr>
        <sz val="9"/>
        <rFont val="Times New Roman"/>
        <charset val="0"/>
      </rPr>
      <t>_</t>
    </r>
    <r>
      <rPr>
        <sz val="9"/>
        <rFont val="方正仿宋_GBK"/>
        <charset val="134"/>
      </rPr>
      <t>荣昌区</t>
    </r>
    <r>
      <rPr>
        <sz val="9"/>
        <rFont val="Times New Roman"/>
        <charset val="0"/>
      </rPr>
      <t>2021</t>
    </r>
    <r>
      <rPr>
        <sz val="9"/>
        <rFont val="方正仿宋_GBK"/>
        <charset val="134"/>
      </rPr>
      <t>年度古昌镇玉带村川檀路混凝土硬化建设工程</t>
    </r>
  </si>
  <si>
    <r>
      <rPr>
        <sz val="9"/>
        <rFont val="方正仿宋_GBK"/>
        <charset val="134"/>
      </rPr>
      <t>古昌镇玉带村新建长</t>
    </r>
    <r>
      <rPr>
        <sz val="9"/>
        <rFont val="Times New Roman"/>
        <charset val="0"/>
      </rPr>
      <t>1.52</t>
    </r>
    <r>
      <rPr>
        <sz val="9"/>
        <rFont val="方正仿宋_GBK"/>
        <charset val="134"/>
      </rPr>
      <t>公里、宽</t>
    </r>
    <r>
      <rPr>
        <sz val="9"/>
        <rFont val="Times New Roman"/>
        <charset val="0"/>
      </rPr>
      <t>4.5</t>
    </r>
    <r>
      <rPr>
        <sz val="9"/>
        <rFont val="方正仿宋_GBK"/>
        <charset val="134"/>
      </rPr>
      <t>米水泥混凝土路。</t>
    </r>
  </si>
  <si>
    <r>
      <rPr>
        <sz val="9"/>
        <rFont val="方正仿宋_GBK"/>
        <charset val="134"/>
      </rPr>
      <t>荣昌区古昌镇玉带村</t>
    </r>
  </si>
  <si>
    <r>
      <rPr>
        <sz val="9"/>
        <rFont val="方正仿宋_GBK"/>
        <charset val="134"/>
      </rPr>
      <t>项目实施可改善玉带村</t>
    </r>
    <r>
      <rPr>
        <sz val="9"/>
        <rFont val="Times New Roman"/>
        <charset val="0"/>
      </rPr>
      <t>1100</t>
    </r>
    <r>
      <rPr>
        <sz val="9"/>
        <rFont val="方正仿宋_GBK"/>
        <charset val="134"/>
      </rPr>
      <t>人（其中建档立卡脱贫户</t>
    </r>
    <r>
      <rPr>
        <sz val="9"/>
        <rFont val="Times New Roman"/>
        <charset val="0"/>
      </rPr>
      <t>25</t>
    </r>
    <r>
      <rPr>
        <sz val="9"/>
        <rFont val="方正仿宋_GBK"/>
        <charset val="134"/>
      </rPr>
      <t>人）生产、生活条件</t>
    </r>
  </si>
  <si>
    <r>
      <rPr>
        <sz val="9"/>
        <rFont val="方正仿宋_GBK"/>
        <charset val="134"/>
      </rPr>
      <t>群众全程监督施工，通过改善基础设施建设及群众生产、生活条件，方便</t>
    </r>
    <r>
      <rPr>
        <sz val="9"/>
        <rFont val="Times New Roman"/>
        <charset val="0"/>
      </rPr>
      <t>1100</t>
    </r>
    <r>
      <rPr>
        <sz val="9"/>
        <rFont val="方正仿宋_GBK"/>
        <charset val="134"/>
      </rPr>
      <t>人（其中建档立卡脱贫户</t>
    </r>
    <r>
      <rPr>
        <sz val="9"/>
        <rFont val="Times New Roman"/>
        <charset val="0"/>
      </rPr>
      <t>25</t>
    </r>
    <r>
      <rPr>
        <sz val="9"/>
        <rFont val="方正仿宋_GBK"/>
        <charset val="134"/>
      </rPr>
      <t>人）生活出行。</t>
    </r>
  </si>
  <si>
    <r>
      <rPr>
        <sz val="9"/>
        <rFont val="方正仿宋_GBK"/>
        <charset val="134"/>
      </rPr>
      <t>建设里程</t>
    </r>
    <r>
      <rPr>
        <sz val="9"/>
        <rFont val="Times New Roman"/>
        <charset val="0"/>
      </rPr>
      <t>1.52</t>
    </r>
    <r>
      <rPr>
        <sz val="9"/>
        <rFont val="方正仿宋_GBK"/>
        <charset val="134"/>
      </rPr>
      <t>公里</t>
    </r>
  </si>
  <si>
    <r>
      <rPr>
        <sz val="9"/>
        <rFont val="方正仿宋_GBK"/>
        <charset val="134"/>
      </rPr>
      <t>受益建档立卡脱贫人数</t>
    </r>
    <r>
      <rPr>
        <sz val="9"/>
        <rFont val="Times New Roman"/>
        <charset val="0"/>
      </rPr>
      <t>≥</t>
    </r>
    <r>
      <rPr>
        <sz val="9"/>
        <rFont val="方正仿宋_GBK"/>
        <charset val="134"/>
      </rPr>
      <t>受益脱贫人口</t>
    </r>
    <r>
      <rPr>
        <sz val="9"/>
        <rFont val="Times New Roman"/>
        <charset val="0"/>
      </rPr>
      <t>12</t>
    </r>
    <r>
      <rPr>
        <sz val="9"/>
        <rFont val="方正仿宋_GBK"/>
        <charset val="134"/>
      </rPr>
      <t>户。</t>
    </r>
  </si>
  <si>
    <r>
      <rPr>
        <sz val="9"/>
        <rFont val="方正仿宋_GBK"/>
        <charset val="134"/>
      </rPr>
      <t>叶朝盛</t>
    </r>
  </si>
  <si>
    <t>18183088338</t>
  </si>
  <si>
    <r>
      <rPr>
        <sz val="9"/>
        <rFont val="方正仿宋_GBK"/>
        <charset val="134"/>
      </rPr>
      <t>荣昌区</t>
    </r>
    <r>
      <rPr>
        <sz val="9"/>
        <rFont val="Times New Roman"/>
        <charset val="0"/>
      </rPr>
      <t>2021</t>
    </r>
    <r>
      <rPr>
        <sz val="9"/>
        <rFont val="方正仿宋_GBK"/>
        <charset val="134"/>
      </rPr>
      <t>年度荣隆镇金竹路建设工程</t>
    </r>
  </si>
  <si>
    <r>
      <rPr>
        <sz val="9"/>
        <rFont val="方正仿宋_GBK"/>
        <charset val="134"/>
      </rPr>
      <t>荣昌区</t>
    </r>
    <r>
      <rPr>
        <sz val="9"/>
        <rFont val="Times New Roman"/>
        <charset val="0"/>
      </rPr>
      <t>_</t>
    </r>
    <r>
      <rPr>
        <sz val="9"/>
        <rFont val="方正仿宋_GBK"/>
        <charset val="134"/>
      </rPr>
      <t>村基础设施</t>
    </r>
    <r>
      <rPr>
        <sz val="9"/>
        <rFont val="Times New Roman"/>
        <charset val="0"/>
      </rPr>
      <t>_</t>
    </r>
    <r>
      <rPr>
        <sz val="9"/>
        <rFont val="方正仿宋_GBK"/>
        <charset val="134"/>
      </rPr>
      <t>荣昌区</t>
    </r>
    <r>
      <rPr>
        <sz val="9"/>
        <rFont val="Times New Roman"/>
        <charset val="0"/>
      </rPr>
      <t>2021</t>
    </r>
    <r>
      <rPr>
        <sz val="9"/>
        <rFont val="方正仿宋_GBK"/>
        <charset val="134"/>
      </rPr>
      <t>年度荣隆镇金竹路建设工程</t>
    </r>
  </si>
  <si>
    <r>
      <rPr>
        <sz val="9"/>
        <rFont val="方正仿宋_GBK"/>
        <charset val="134"/>
      </rPr>
      <t>项目公路里程</t>
    </r>
    <r>
      <rPr>
        <sz val="9"/>
        <rFont val="Times New Roman"/>
        <charset val="0"/>
      </rPr>
      <t>0.803</t>
    </r>
    <r>
      <rPr>
        <sz val="9"/>
        <rFont val="方正仿宋_GBK"/>
        <charset val="134"/>
      </rPr>
      <t>公里，可解决葛桥社区</t>
    </r>
    <r>
      <rPr>
        <sz val="9"/>
        <rFont val="Times New Roman"/>
        <charset val="0"/>
      </rPr>
      <t>670</t>
    </r>
    <r>
      <rPr>
        <sz val="9"/>
        <rFont val="方正仿宋_GBK"/>
        <charset val="134"/>
      </rPr>
      <t>人（其中建档立卡脱贫户</t>
    </r>
    <r>
      <rPr>
        <sz val="9"/>
        <rFont val="Times New Roman"/>
        <charset val="0"/>
      </rPr>
      <t>25</t>
    </r>
    <r>
      <rPr>
        <sz val="9"/>
        <rFont val="方正仿宋_GBK"/>
        <charset val="134"/>
      </rPr>
      <t>人）出行问题。</t>
    </r>
  </si>
  <si>
    <r>
      <rPr>
        <sz val="9"/>
        <rFont val="方正仿宋_GBK"/>
        <charset val="134"/>
      </rPr>
      <t>荣昌区荣隆镇高田村</t>
    </r>
  </si>
  <si>
    <r>
      <rPr>
        <sz val="9"/>
        <rFont val="方正仿宋_GBK"/>
        <charset val="134"/>
      </rPr>
      <t>项目公路里程</t>
    </r>
    <r>
      <rPr>
        <sz val="9"/>
        <rFont val="Times New Roman"/>
        <charset val="0"/>
      </rPr>
      <t>0.803</t>
    </r>
    <r>
      <rPr>
        <sz val="9"/>
        <rFont val="方正仿宋_GBK"/>
        <charset val="134"/>
      </rPr>
      <t>公里，可解决荣隆镇葛桥社区</t>
    </r>
    <r>
      <rPr>
        <sz val="9"/>
        <rFont val="Times New Roman"/>
        <charset val="0"/>
      </rPr>
      <t>670</t>
    </r>
    <r>
      <rPr>
        <sz val="9"/>
        <rFont val="方正仿宋_GBK"/>
        <charset val="134"/>
      </rPr>
      <t>人（其中建档立卡脱贫户</t>
    </r>
    <r>
      <rPr>
        <sz val="9"/>
        <rFont val="Times New Roman"/>
        <charset val="0"/>
      </rPr>
      <t>25</t>
    </r>
    <r>
      <rPr>
        <sz val="9"/>
        <rFont val="方正仿宋_GBK"/>
        <charset val="134"/>
      </rPr>
      <t>人）出行问题。</t>
    </r>
  </si>
  <si>
    <r>
      <rPr>
        <sz val="9"/>
        <rFont val="方正仿宋_GBK"/>
        <charset val="134"/>
      </rPr>
      <t>群众全程监督施工，通过基础设施道路，方便</t>
    </r>
    <r>
      <rPr>
        <sz val="9"/>
        <rFont val="Times New Roman"/>
        <charset val="0"/>
      </rPr>
      <t>670</t>
    </r>
    <r>
      <rPr>
        <sz val="9"/>
        <rFont val="方正仿宋_GBK"/>
        <charset val="134"/>
      </rPr>
      <t>人（其中建档立卡脱贫</t>
    </r>
    <r>
      <rPr>
        <sz val="9"/>
        <rFont val="Times New Roman"/>
        <charset val="0"/>
      </rPr>
      <t>25</t>
    </r>
    <r>
      <rPr>
        <sz val="9"/>
        <rFont val="方正仿宋_GBK"/>
        <charset val="134"/>
      </rPr>
      <t>人）生活出行并降低农产品运输成本。</t>
    </r>
  </si>
  <si>
    <r>
      <rPr>
        <sz val="9"/>
        <rFont val="方正仿宋_GBK"/>
        <charset val="134"/>
      </rPr>
      <t>村改建公路里程</t>
    </r>
    <r>
      <rPr>
        <sz val="9"/>
        <rFont val="Times New Roman"/>
        <charset val="0"/>
      </rPr>
      <t>0.803</t>
    </r>
    <r>
      <rPr>
        <sz val="9"/>
        <rFont val="方正仿宋_GBK"/>
        <charset val="134"/>
      </rPr>
      <t>公里。</t>
    </r>
  </si>
  <si>
    <r>
      <rPr>
        <sz val="9"/>
        <rFont val="方正仿宋_GBK"/>
        <charset val="134"/>
      </rPr>
      <t>受益建档立卡脱贫人数</t>
    </r>
    <r>
      <rPr>
        <sz val="9"/>
        <rFont val="Times New Roman"/>
        <charset val="0"/>
      </rPr>
      <t>≥</t>
    </r>
    <r>
      <rPr>
        <sz val="9"/>
        <rFont val="方正仿宋_GBK"/>
        <charset val="134"/>
      </rPr>
      <t>受益脱贫户人口</t>
    </r>
    <r>
      <rPr>
        <sz val="9"/>
        <rFont val="Times New Roman"/>
        <charset val="0"/>
      </rPr>
      <t>25</t>
    </r>
    <r>
      <rPr>
        <sz val="9"/>
        <rFont val="方正仿宋_GBK"/>
        <charset val="134"/>
      </rPr>
      <t>人。</t>
    </r>
  </si>
  <si>
    <r>
      <rPr>
        <sz val="9"/>
        <rFont val="方正仿宋_GBK"/>
        <charset val="134"/>
      </rPr>
      <t>荣昌区</t>
    </r>
    <r>
      <rPr>
        <sz val="9"/>
        <rFont val="Times New Roman"/>
        <charset val="0"/>
      </rPr>
      <t>2021</t>
    </r>
    <r>
      <rPr>
        <sz val="9"/>
        <rFont val="方正仿宋_GBK"/>
        <charset val="134"/>
      </rPr>
      <t>年度荣隆镇通古罗路建设工程</t>
    </r>
  </si>
  <si>
    <r>
      <rPr>
        <sz val="9"/>
        <rFont val="方正仿宋_GBK"/>
        <charset val="134"/>
      </rPr>
      <t>荣昌区</t>
    </r>
    <r>
      <rPr>
        <sz val="9"/>
        <rFont val="Times New Roman"/>
        <charset val="0"/>
      </rPr>
      <t>_</t>
    </r>
    <r>
      <rPr>
        <sz val="9"/>
        <rFont val="方正仿宋_GBK"/>
        <charset val="134"/>
      </rPr>
      <t>村基础设施</t>
    </r>
    <r>
      <rPr>
        <sz val="9"/>
        <rFont val="Times New Roman"/>
        <charset val="0"/>
      </rPr>
      <t>_</t>
    </r>
    <r>
      <rPr>
        <sz val="9"/>
        <rFont val="方正仿宋_GBK"/>
        <charset val="134"/>
      </rPr>
      <t>荣昌区</t>
    </r>
    <r>
      <rPr>
        <sz val="9"/>
        <rFont val="Times New Roman"/>
        <charset val="0"/>
      </rPr>
      <t>2021</t>
    </r>
    <r>
      <rPr>
        <sz val="9"/>
        <rFont val="方正仿宋_GBK"/>
        <charset val="134"/>
      </rPr>
      <t>年度荣隆镇通古罗路建设工程</t>
    </r>
  </si>
  <si>
    <r>
      <rPr>
        <sz val="9"/>
        <rFont val="方正仿宋_GBK"/>
        <charset val="134"/>
      </rPr>
      <t>项目公路里程</t>
    </r>
    <r>
      <rPr>
        <sz val="9"/>
        <rFont val="Times New Roman"/>
        <charset val="0"/>
      </rPr>
      <t>0.992</t>
    </r>
    <r>
      <rPr>
        <sz val="9"/>
        <rFont val="方正仿宋_GBK"/>
        <charset val="134"/>
      </rPr>
      <t>公里，可解决高田村</t>
    </r>
    <r>
      <rPr>
        <sz val="9"/>
        <rFont val="Times New Roman"/>
        <charset val="0"/>
      </rPr>
      <t>638</t>
    </r>
    <r>
      <rPr>
        <sz val="9"/>
        <rFont val="方正仿宋_GBK"/>
        <charset val="134"/>
      </rPr>
      <t>人（其中建档立卡脱贫户</t>
    </r>
    <r>
      <rPr>
        <sz val="9"/>
        <rFont val="Times New Roman"/>
        <charset val="0"/>
      </rPr>
      <t>13</t>
    </r>
    <r>
      <rPr>
        <sz val="9"/>
        <rFont val="方正仿宋_GBK"/>
        <charset val="134"/>
      </rPr>
      <t>人）出行问题。</t>
    </r>
  </si>
  <si>
    <r>
      <rPr>
        <sz val="9"/>
        <rFont val="方正仿宋_GBK"/>
        <charset val="134"/>
      </rPr>
      <t>荣昌区荣隆镇葛桥社区</t>
    </r>
  </si>
  <si>
    <r>
      <rPr>
        <sz val="9"/>
        <rFont val="方正仿宋_GBK"/>
        <charset val="134"/>
      </rPr>
      <t>群众全程监督施工，通过基础设施道路，方便</t>
    </r>
    <r>
      <rPr>
        <sz val="9"/>
        <rFont val="Times New Roman"/>
        <charset val="0"/>
      </rPr>
      <t>638</t>
    </r>
    <r>
      <rPr>
        <sz val="9"/>
        <rFont val="方正仿宋_GBK"/>
        <charset val="134"/>
      </rPr>
      <t>人（其中建档立卡脱贫</t>
    </r>
    <r>
      <rPr>
        <sz val="9"/>
        <rFont val="Times New Roman"/>
        <charset val="0"/>
      </rPr>
      <t>13</t>
    </r>
    <r>
      <rPr>
        <sz val="9"/>
        <rFont val="方正仿宋_GBK"/>
        <charset val="134"/>
      </rPr>
      <t>人）生活出行并降低农产品运输成本。</t>
    </r>
  </si>
  <si>
    <r>
      <rPr>
        <sz val="9"/>
        <rFont val="方正仿宋_GBK"/>
        <charset val="134"/>
      </rPr>
      <t>村改建公路里程</t>
    </r>
    <r>
      <rPr>
        <sz val="9"/>
        <rFont val="Times New Roman"/>
        <charset val="0"/>
      </rPr>
      <t>0.992</t>
    </r>
    <r>
      <rPr>
        <sz val="9"/>
        <rFont val="方正仿宋_GBK"/>
        <charset val="134"/>
      </rPr>
      <t>公里。</t>
    </r>
  </si>
  <si>
    <r>
      <rPr>
        <sz val="9"/>
        <rFont val="方正仿宋_GBK"/>
        <charset val="134"/>
      </rPr>
      <t>受益建档立卡脱贫人数</t>
    </r>
    <r>
      <rPr>
        <sz val="9"/>
        <rFont val="Times New Roman"/>
        <charset val="0"/>
      </rPr>
      <t>≥</t>
    </r>
    <r>
      <rPr>
        <sz val="9"/>
        <rFont val="方正仿宋_GBK"/>
        <charset val="134"/>
      </rPr>
      <t>受益脱贫户人口</t>
    </r>
    <r>
      <rPr>
        <sz val="9"/>
        <rFont val="Times New Roman"/>
        <charset val="0"/>
      </rPr>
      <t>13</t>
    </r>
    <r>
      <rPr>
        <sz val="9"/>
        <rFont val="方正仿宋_GBK"/>
        <charset val="134"/>
      </rPr>
      <t>人。</t>
    </r>
  </si>
  <si>
    <r>
      <rPr>
        <sz val="9"/>
        <rFont val="方正仿宋_GBK"/>
        <charset val="134"/>
      </rPr>
      <t>荣昌区</t>
    </r>
    <r>
      <rPr>
        <sz val="9"/>
        <rFont val="Times New Roman"/>
        <charset val="0"/>
      </rPr>
      <t>2021</t>
    </r>
    <r>
      <rPr>
        <sz val="9"/>
        <rFont val="方正仿宋_GBK"/>
        <charset val="134"/>
      </rPr>
      <t>年度吴家镇含珠桥村兰家湾公路水泥砼路面建设工程</t>
    </r>
  </si>
  <si>
    <r>
      <rPr>
        <sz val="9"/>
        <rFont val="方正仿宋_GBK"/>
        <charset val="134"/>
      </rPr>
      <t>荣昌区</t>
    </r>
    <r>
      <rPr>
        <sz val="9"/>
        <rFont val="Times New Roman"/>
        <charset val="0"/>
      </rPr>
      <t>_</t>
    </r>
    <r>
      <rPr>
        <sz val="9"/>
        <rFont val="方正仿宋_GBK"/>
        <charset val="134"/>
      </rPr>
      <t>村基础设施</t>
    </r>
    <r>
      <rPr>
        <sz val="9"/>
        <rFont val="Times New Roman"/>
        <charset val="0"/>
      </rPr>
      <t>_</t>
    </r>
    <r>
      <rPr>
        <sz val="9"/>
        <rFont val="方正仿宋_GBK"/>
        <charset val="134"/>
      </rPr>
      <t>荣昌区</t>
    </r>
    <r>
      <rPr>
        <sz val="9"/>
        <rFont val="Times New Roman"/>
        <charset val="0"/>
      </rPr>
      <t>2021</t>
    </r>
    <r>
      <rPr>
        <sz val="9"/>
        <rFont val="方正仿宋_GBK"/>
        <charset val="134"/>
      </rPr>
      <t>年度吴家镇含珠桥村兰家湾公路水泥砼路面建设工程</t>
    </r>
  </si>
  <si>
    <r>
      <rPr>
        <sz val="9"/>
        <rFont val="方正仿宋_GBK"/>
        <charset val="134"/>
      </rPr>
      <t>吴家镇含珠桥村建设长</t>
    </r>
    <r>
      <rPr>
        <sz val="9"/>
        <rFont val="Times New Roman"/>
        <charset val="0"/>
      </rPr>
      <t>2.3</t>
    </r>
    <r>
      <rPr>
        <sz val="9"/>
        <rFont val="方正仿宋_GBK"/>
        <charset val="134"/>
      </rPr>
      <t>公里，宽</t>
    </r>
    <r>
      <rPr>
        <sz val="9"/>
        <rFont val="Times New Roman"/>
        <charset val="0"/>
      </rPr>
      <t>4.5</t>
    </r>
    <r>
      <rPr>
        <sz val="9"/>
        <rFont val="方正仿宋_GBK"/>
        <charset val="134"/>
      </rPr>
      <t>米的水泥路路面。</t>
    </r>
  </si>
  <si>
    <r>
      <rPr>
        <sz val="9"/>
        <rFont val="方正仿宋_GBK"/>
        <charset val="134"/>
      </rPr>
      <t>荣昌区吴家镇含珠桥村</t>
    </r>
  </si>
  <si>
    <r>
      <rPr>
        <sz val="9"/>
        <rFont val="方正仿宋_GBK"/>
        <charset val="134"/>
      </rPr>
      <t>项目总里程</t>
    </r>
    <r>
      <rPr>
        <sz val="9"/>
        <rFont val="Times New Roman"/>
        <charset val="0"/>
      </rPr>
      <t>2.3</t>
    </r>
    <r>
      <rPr>
        <sz val="9"/>
        <rFont val="方正仿宋_GBK"/>
        <charset val="134"/>
      </rPr>
      <t>公里，可解决吴家镇含珠桥村</t>
    </r>
    <r>
      <rPr>
        <sz val="9"/>
        <rFont val="Times New Roman"/>
        <charset val="0"/>
      </rPr>
      <t>350</t>
    </r>
    <r>
      <rPr>
        <sz val="9"/>
        <rFont val="方正仿宋_GBK"/>
        <charset val="134"/>
      </rPr>
      <t>人（其中建档立卡脱贫户</t>
    </r>
    <r>
      <rPr>
        <sz val="9"/>
        <rFont val="Times New Roman"/>
        <charset val="0"/>
      </rPr>
      <t>40</t>
    </r>
    <r>
      <rPr>
        <sz val="9"/>
        <rFont val="方正仿宋_GBK"/>
        <charset val="134"/>
      </rPr>
      <t>人）出行问题</t>
    </r>
  </si>
  <si>
    <r>
      <rPr>
        <sz val="9"/>
        <rFont val="方正仿宋_GBK"/>
        <charset val="134"/>
      </rPr>
      <t>群众全程监督施工，通过改善交通条件，方便</t>
    </r>
    <r>
      <rPr>
        <sz val="9"/>
        <rFont val="Times New Roman"/>
        <charset val="0"/>
      </rPr>
      <t>350</t>
    </r>
    <r>
      <rPr>
        <sz val="9"/>
        <rFont val="方正仿宋_GBK"/>
        <charset val="134"/>
      </rPr>
      <t>人（其中建档立卡脱贫户</t>
    </r>
    <r>
      <rPr>
        <sz val="9"/>
        <rFont val="Times New Roman"/>
        <charset val="0"/>
      </rPr>
      <t>40</t>
    </r>
    <r>
      <rPr>
        <sz val="9"/>
        <rFont val="方正仿宋_GBK"/>
        <charset val="134"/>
      </rPr>
      <t>人）生活出行并降低农产品运输成本。</t>
    </r>
  </si>
  <si>
    <r>
      <rPr>
        <sz val="9"/>
        <rFont val="方正仿宋_GBK"/>
        <charset val="134"/>
      </rPr>
      <t>建设公路里程</t>
    </r>
    <r>
      <rPr>
        <sz val="9"/>
        <rFont val="Times New Roman"/>
        <charset val="0"/>
      </rPr>
      <t>2.3</t>
    </r>
    <r>
      <rPr>
        <sz val="9"/>
        <rFont val="方正仿宋_GBK"/>
        <charset val="134"/>
      </rPr>
      <t>公里</t>
    </r>
  </si>
  <si>
    <r>
      <rPr>
        <sz val="9"/>
        <rFont val="方正仿宋_GBK"/>
        <charset val="134"/>
      </rPr>
      <t>受益建档立卡脱贫人数</t>
    </r>
    <r>
      <rPr>
        <sz val="9"/>
        <rFont val="Times New Roman"/>
        <charset val="0"/>
      </rPr>
      <t>≥</t>
    </r>
    <r>
      <rPr>
        <sz val="9"/>
        <rFont val="方正仿宋_GBK"/>
        <charset val="134"/>
      </rPr>
      <t>受益脱贫人口</t>
    </r>
    <r>
      <rPr>
        <sz val="9"/>
        <rFont val="Times New Roman"/>
        <charset val="0"/>
      </rPr>
      <t>40</t>
    </r>
    <r>
      <rPr>
        <sz val="9"/>
        <rFont val="方正仿宋_GBK"/>
        <charset val="134"/>
      </rPr>
      <t>人。</t>
    </r>
  </si>
  <si>
    <r>
      <rPr>
        <sz val="9"/>
        <rFont val="方正仿宋_GBK"/>
        <charset val="134"/>
      </rPr>
      <t>黄平</t>
    </r>
  </si>
  <si>
    <t>13983920356</t>
  </si>
  <si>
    <r>
      <rPr>
        <sz val="9"/>
        <rFont val="方正仿宋_GBK"/>
        <charset val="134"/>
      </rPr>
      <t>荣昌区</t>
    </r>
    <r>
      <rPr>
        <sz val="9"/>
        <rFont val="Times New Roman"/>
        <charset val="0"/>
      </rPr>
      <t>2021</t>
    </r>
    <r>
      <rPr>
        <sz val="9"/>
        <rFont val="方正仿宋_GBK"/>
        <charset val="134"/>
      </rPr>
      <t>年度古昌镇大青</t>
    </r>
    <r>
      <rPr>
        <sz val="9"/>
        <rFont val="宋体"/>
        <charset val="134"/>
      </rPr>
      <t>㭎</t>
    </r>
    <r>
      <rPr>
        <sz val="9"/>
        <rFont val="方正仿宋_GBK"/>
        <charset val="134"/>
      </rPr>
      <t>村三保产业路混凝土硬化建设工程</t>
    </r>
  </si>
  <si>
    <r>
      <rPr>
        <sz val="9"/>
        <rFont val="方正仿宋_GBK"/>
        <charset val="134"/>
      </rPr>
      <t>荣昌区</t>
    </r>
    <r>
      <rPr>
        <sz val="9"/>
        <rFont val="Times New Roman"/>
        <charset val="0"/>
      </rPr>
      <t>_</t>
    </r>
    <r>
      <rPr>
        <sz val="9"/>
        <rFont val="方正仿宋_GBK"/>
        <charset val="134"/>
      </rPr>
      <t>村基础设施</t>
    </r>
    <r>
      <rPr>
        <sz val="9"/>
        <rFont val="Times New Roman"/>
        <charset val="0"/>
      </rPr>
      <t>_</t>
    </r>
    <r>
      <rPr>
        <sz val="9"/>
        <rFont val="方正仿宋_GBK"/>
        <charset val="134"/>
      </rPr>
      <t>荣昌区</t>
    </r>
    <r>
      <rPr>
        <sz val="9"/>
        <rFont val="Times New Roman"/>
        <charset val="0"/>
      </rPr>
      <t>2021</t>
    </r>
    <r>
      <rPr>
        <sz val="9"/>
        <rFont val="方正仿宋_GBK"/>
        <charset val="134"/>
      </rPr>
      <t>年度古昌镇大青？村三保产业路混凝土硬化建设工程</t>
    </r>
  </si>
  <si>
    <r>
      <rPr>
        <sz val="9"/>
        <rFont val="方正仿宋_GBK"/>
        <charset val="134"/>
      </rPr>
      <t>古昌镇大青</t>
    </r>
    <r>
      <rPr>
        <sz val="9"/>
        <rFont val="宋体"/>
        <charset val="134"/>
      </rPr>
      <t>㭎</t>
    </r>
    <r>
      <rPr>
        <sz val="9"/>
        <rFont val="方正仿宋_GBK"/>
        <charset val="134"/>
      </rPr>
      <t>村建设</t>
    </r>
    <r>
      <rPr>
        <sz val="9"/>
        <rFont val="Times New Roman"/>
        <charset val="0"/>
      </rPr>
      <t>1</t>
    </r>
    <r>
      <rPr>
        <sz val="9"/>
        <rFont val="方正仿宋_GBK"/>
        <charset val="134"/>
      </rPr>
      <t>条共</t>
    </r>
    <r>
      <rPr>
        <sz val="9"/>
        <rFont val="Times New Roman"/>
        <charset val="0"/>
      </rPr>
      <t>2.43</t>
    </r>
    <r>
      <rPr>
        <sz val="9"/>
        <rFont val="方正仿宋_GBK"/>
        <charset val="134"/>
      </rPr>
      <t>公里长、宽</t>
    </r>
    <r>
      <rPr>
        <sz val="9"/>
        <rFont val="Times New Roman"/>
        <charset val="0"/>
      </rPr>
      <t>4.5</t>
    </r>
    <r>
      <rPr>
        <sz val="9"/>
        <rFont val="方正仿宋_GBK"/>
        <charset val="134"/>
      </rPr>
      <t>米的四好农村产业公路，该公路周边有劲丰花椒基地</t>
    </r>
    <r>
      <rPr>
        <sz val="9"/>
        <rFont val="Times New Roman"/>
        <charset val="0"/>
      </rPr>
      <t>250</t>
    </r>
    <r>
      <rPr>
        <sz val="9"/>
        <rFont val="方正仿宋_GBK"/>
        <charset val="134"/>
      </rPr>
      <t>亩、村集体经济粮油基地</t>
    </r>
    <r>
      <rPr>
        <sz val="9"/>
        <rFont val="Times New Roman"/>
        <charset val="0"/>
      </rPr>
      <t>200</t>
    </r>
    <r>
      <rPr>
        <sz val="9"/>
        <rFont val="方正仿宋_GBK"/>
        <charset val="134"/>
      </rPr>
      <t>亩，方便周边群众生产生生活与运输农产品，促进脱贫户增收致富。</t>
    </r>
  </si>
  <si>
    <r>
      <rPr>
        <sz val="9"/>
        <rFont val="方正仿宋_GBK"/>
        <charset val="134"/>
      </rPr>
      <t>荣昌区古昌镇大青</t>
    </r>
    <r>
      <rPr>
        <sz val="9"/>
        <rFont val="宋体"/>
        <charset val="134"/>
      </rPr>
      <t>㭎</t>
    </r>
    <r>
      <rPr>
        <sz val="9"/>
        <rFont val="方正仿宋_GBK"/>
        <charset val="134"/>
      </rPr>
      <t>村</t>
    </r>
  </si>
  <si>
    <r>
      <rPr>
        <sz val="9"/>
        <color rgb="FFFF0000"/>
        <rFont val="方正仿宋_GBK"/>
        <charset val="134"/>
      </rPr>
      <t>项目实施可改善大青</t>
    </r>
    <r>
      <rPr>
        <sz val="9"/>
        <color rgb="FFFF0000"/>
        <rFont val="宋体"/>
        <charset val="134"/>
      </rPr>
      <t>㭎</t>
    </r>
    <r>
      <rPr>
        <sz val="9"/>
        <color rgb="FFFF0000"/>
        <rFont val="方正仿宋_GBK"/>
        <charset val="134"/>
      </rPr>
      <t>村</t>
    </r>
    <r>
      <rPr>
        <sz val="9"/>
        <color rgb="FFFF0000"/>
        <rFont val="Times New Roman"/>
        <charset val="0"/>
      </rPr>
      <t>1200</t>
    </r>
    <r>
      <rPr>
        <sz val="9"/>
        <color rgb="FFFF0000"/>
        <rFont val="方正仿宋_GBK"/>
        <charset val="134"/>
      </rPr>
      <t>人（其中建档立卡脱贫户</t>
    </r>
    <r>
      <rPr>
        <sz val="9"/>
        <color rgb="FFFF0000"/>
        <rFont val="Times New Roman"/>
        <charset val="0"/>
      </rPr>
      <t>140</t>
    </r>
    <r>
      <rPr>
        <sz val="9"/>
        <color rgb="FFFF0000"/>
        <rFont val="方正仿宋_GBK"/>
        <charset val="134"/>
      </rPr>
      <t>人）生产、生活条件</t>
    </r>
  </si>
  <si>
    <r>
      <rPr>
        <sz val="9"/>
        <rFont val="方正仿宋_GBK"/>
        <charset val="134"/>
      </rPr>
      <t>群众全程监督施工，通过改善基础设施建设及群众生产、生活条件，方便</t>
    </r>
    <r>
      <rPr>
        <sz val="9"/>
        <rFont val="Times New Roman"/>
        <charset val="0"/>
      </rPr>
      <t>1200</t>
    </r>
    <r>
      <rPr>
        <sz val="9"/>
        <rFont val="方正仿宋_GBK"/>
        <charset val="134"/>
      </rPr>
      <t>人（其中建档立卡脱贫户</t>
    </r>
    <r>
      <rPr>
        <sz val="9"/>
        <rFont val="Times New Roman"/>
        <charset val="0"/>
      </rPr>
      <t>140</t>
    </r>
    <r>
      <rPr>
        <sz val="9"/>
        <rFont val="方正仿宋_GBK"/>
        <charset val="134"/>
      </rPr>
      <t>人）生活出行，进一步带动产业增收。</t>
    </r>
  </si>
  <si>
    <r>
      <rPr>
        <sz val="9"/>
        <rFont val="方正仿宋_GBK"/>
        <charset val="134"/>
      </rPr>
      <t>项目实施可改善玉带村</t>
    </r>
    <r>
      <rPr>
        <sz val="9"/>
        <rFont val="Times New Roman"/>
        <charset val="0"/>
      </rPr>
      <t>1200</t>
    </r>
    <r>
      <rPr>
        <sz val="9"/>
        <rFont val="方正仿宋_GBK"/>
        <charset val="134"/>
      </rPr>
      <t>人（其中建档立卡脱贫户</t>
    </r>
    <r>
      <rPr>
        <sz val="9"/>
        <rFont val="Times New Roman"/>
        <charset val="0"/>
      </rPr>
      <t>140</t>
    </r>
    <r>
      <rPr>
        <sz val="9"/>
        <rFont val="方正仿宋_GBK"/>
        <charset val="134"/>
      </rPr>
      <t>人）生产、生活条件</t>
    </r>
  </si>
  <si>
    <r>
      <rPr>
        <sz val="9"/>
        <rFont val="方正仿宋_GBK"/>
        <charset val="134"/>
      </rPr>
      <t>建设里程</t>
    </r>
    <r>
      <rPr>
        <sz val="9"/>
        <rFont val="Times New Roman"/>
        <charset val="0"/>
      </rPr>
      <t>2.43</t>
    </r>
    <r>
      <rPr>
        <sz val="9"/>
        <rFont val="方正仿宋_GBK"/>
        <charset val="134"/>
      </rPr>
      <t>公里</t>
    </r>
  </si>
  <si>
    <r>
      <rPr>
        <sz val="9"/>
        <rFont val="方正仿宋_GBK"/>
        <charset val="134"/>
      </rPr>
      <t>受益建档立卡脱贫人数</t>
    </r>
    <r>
      <rPr>
        <sz val="9"/>
        <rFont val="Times New Roman"/>
        <charset val="0"/>
      </rPr>
      <t>≥</t>
    </r>
    <r>
      <rPr>
        <sz val="9"/>
        <rFont val="方正仿宋_GBK"/>
        <charset val="134"/>
      </rPr>
      <t>受益脱贫人口</t>
    </r>
    <r>
      <rPr>
        <sz val="9"/>
        <rFont val="Times New Roman"/>
        <charset val="0"/>
      </rPr>
      <t>45</t>
    </r>
    <r>
      <rPr>
        <sz val="9"/>
        <rFont val="方正仿宋_GBK"/>
        <charset val="134"/>
      </rPr>
      <t>户。</t>
    </r>
  </si>
  <si>
    <r>
      <rPr>
        <sz val="9"/>
        <rFont val="方正仿宋_GBK"/>
        <charset val="134"/>
      </rPr>
      <t>荣昌区</t>
    </r>
    <r>
      <rPr>
        <sz val="9"/>
        <rFont val="Times New Roman"/>
        <charset val="0"/>
      </rPr>
      <t>2021</t>
    </r>
    <r>
      <rPr>
        <sz val="9"/>
        <rFont val="方正仿宋_GBK"/>
        <charset val="134"/>
      </rPr>
      <t>年度直升镇红康路二段水泥路建设工程</t>
    </r>
  </si>
  <si>
    <r>
      <rPr>
        <sz val="9"/>
        <rFont val="方正仿宋_GBK"/>
        <charset val="134"/>
      </rPr>
      <t>荣昌区</t>
    </r>
    <r>
      <rPr>
        <sz val="9"/>
        <rFont val="Times New Roman"/>
        <charset val="0"/>
      </rPr>
      <t>_</t>
    </r>
    <r>
      <rPr>
        <sz val="9"/>
        <rFont val="方正仿宋_GBK"/>
        <charset val="134"/>
      </rPr>
      <t>村基础设施</t>
    </r>
    <r>
      <rPr>
        <sz val="9"/>
        <rFont val="Times New Roman"/>
        <charset val="0"/>
      </rPr>
      <t>_</t>
    </r>
    <r>
      <rPr>
        <sz val="9"/>
        <rFont val="方正仿宋_GBK"/>
        <charset val="134"/>
      </rPr>
      <t>荣昌区</t>
    </r>
    <r>
      <rPr>
        <sz val="9"/>
        <rFont val="Times New Roman"/>
        <charset val="0"/>
      </rPr>
      <t>2021</t>
    </r>
    <r>
      <rPr>
        <sz val="9"/>
        <rFont val="方正仿宋_GBK"/>
        <charset val="134"/>
      </rPr>
      <t>年度直升镇红康路二段水泥路建设工程</t>
    </r>
  </si>
  <si>
    <r>
      <rPr>
        <sz val="9"/>
        <rFont val="方正仿宋_GBK"/>
        <charset val="134"/>
      </rPr>
      <t>直升镇黄坭村、万宝村新建长</t>
    </r>
    <r>
      <rPr>
        <sz val="9"/>
        <rFont val="Times New Roman"/>
        <charset val="0"/>
      </rPr>
      <t>1.518</t>
    </r>
    <r>
      <rPr>
        <sz val="9"/>
        <rFont val="方正仿宋_GBK"/>
        <charset val="134"/>
      </rPr>
      <t>公里，宽</t>
    </r>
    <r>
      <rPr>
        <sz val="9"/>
        <rFont val="Times New Roman"/>
        <charset val="0"/>
      </rPr>
      <t>4.5</t>
    </r>
    <r>
      <rPr>
        <sz val="9"/>
        <rFont val="方正仿宋_GBK"/>
        <charset val="134"/>
      </rPr>
      <t>米的混凝土路面。</t>
    </r>
  </si>
  <si>
    <r>
      <rPr>
        <sz val="9"/>
        <rFont val="方正仿宋_GBK"/>
        <charset val="134"/>
      </rPr>
      <t>荣昌区直升镇黄坭村、万宝村</t>
    </r>
  </si>
  <si>
    <r>
      <rPr>
        <sz val="9"/>
        <rFont val="方正仿宋_GBK"/>
        <charset val="134"/>
      </rPr>
      <t>项目实施可解决直升镇黄坭村、万宝村</t>
    </r>
    <r>
      <rPr>
        <sz val="9"/>
        <rFont val="Times New Roman"/>
        <charset val="0"/>
      </rPr>
      <t>957</t>
    </r>
    <r>
      <rPr>
        <sz val="9"/>
        <rFont val="方正仿宋_GBK"/>
        <charset val="134"/>
      </rPr>
      <t>人（其中建档立卡脱贫户</t>
    </r>
    <r>
      <rPr>
        <sz val="9"/>
        <rFont val="Times New Roman"/>
        <charset val="0"/>
      </rPr>
      <t>42</t>
    </r>
    <r>
      <rPr>
        <sz val="9"/>
        <rFont val="方正仿宋_GBK"/>
        <charset val="134"/>
      </rPr>
      <t>人）出行问题，可带动生猪、小家禽等产业发展。</t>
    </r>
  </si>
  <si>
    <r>
      <rPr>
        <sz val="9"/>
        <rFont val="方正仿宋_GBK"/>
        <charset val="134"/>
      </rPr>
      <t>新建农村公路里程</t>
    </r>
    <r>
      <rPr>
        <sz val="9"/>
        <rFont val="Times New Roman"/>
        <charset val="0"/>
      </rPr>
      <t>1.518</t>
    </r>
    <r>
      <rPr>
        <sz val="9"/>
        <rFont val="方正仿宋_GBK"/>
        <charset val="134"/>
      </rPr>
      <t>公里。</t>
    </r>
  </si>
  <si>
    <r>
      <rPr>
        <sz val="9"/>
        <rFont val="方正仿宋_GBK"/>
        <charset val="134"/>
      </rPr>
      <t>受益建档立卡脱贫人数</t>
    </r>
    <r>
      <rPr>
        <sz val="9"/>
        <rFont val="Times New Roman"/>
        <charset val="0"/>
      </rPr>
      <t>≥</t>
    </r>
    <r>
      <rPr>
        <sz val="9"/>
        <rFont val="方正仿宋_GBK"/>
        <charset val="134"/>
      </rPr>
      <t>受益脱贫人口</t>
    </r>
    <r>
      <rPr>
        <sz val="9"/>
        <rFont val="Times New Roman"/>
        <charset val="0"/>
      </rPr>
      <t>42</t>
    </r>
    <r>
      <rPr>
        <sz val="9"/>
        <rFont val="方正仿宋_GBK"/>
        <charset val="134"/>
      </rPr>
      <t>人。</t>
    </r>
  </si>
  <si>
    <r>
      <rPr>
        <sz val="9"/>
        <rFont val="方正仿宋_GBK"/>
        <charset val="134"/>
      </rPr>
      <t>刘相勇</t>
    </r>
  </si>
  <si>
    <t>13883256567</t>
  </si>
  <si>
    <r>
      <rPr>
        <sz val="9"/>
        <rFont val="方正仿宋_GBK"/>
        <charset val="134"/>
      </rPr>
      <t>荣昌区</t>
    </r>
    <r>
      <rPr>
        <sz val="9"/>
        <rFont val="Times New Roman"/>
        <charset val="0"/>
      </rPr>
      <t>2021</t>
    </r>
    <r>
      <rPr>
        <sz val="9"/>
        <rFont val="方正仿宋_GBK"/>
        <charset val="134"/>
      </rPr>
      <t>年度直升镇燕石水泥产业路建设工程</t>
    </r>
  </si>
  <si>
    <r>
      <rPr>
        <sz val="9"/>
        <rFont val="方正仿宋_GBK"/>
        <charset val="134"/>
      </rPr>
      <t>荣昌区</t>
    </r>
    <r>
      <rPr>
        <sz val="9"/>
        <rFont val="Times New Roman"/>
        <charset val="0"/>
      </rPr>
      <t>_</t>
    </r>
    <r>
      <rPr>
        <sz val="9"/>
        <rFont val="方正仿宋_GBK"/>
        <charset val="134"/>
      </rPr>
      <t>村基础设施</t>
    </r>
    <r>
      <rPr>
        <sz val="9"/>
        <rFont val="Times New Roman"/>
        <charset val="0"/>
      </rPr>
      <t>_</t>
    </r>
    <r>
      <rPr>
        <sz val="9"/>
        <rFont val="方正仿宋_GBK"/>
        <charset val="134"/>
      </rPr>
      <t>荣昌区</t>
    </r>
    <r>
      <rPr>
        <sz val="9"/>
        <rFont val="Times New Roman"/>
        <charset val="0"/>
      </rPr>
      <t>2021</t>
    </r>
    <r>
      <rPr>
        <sz val="9"/>
        <rFont val="方正仿宋_GBK"/>
        <charset val="134"/>
      </rPr>
      <t>年度直升镇燕石水泥产业路建设工程</t>
    </r>
  </si>
  <si>
    <r>
      <rPr>
        <sz val="9"/>
        <rFont val="方正仿宋_GBK"/>
        <charset val="134"/>
      </rPr>
      <t>直升镇燕儿村建设</t>
    </r>
    <r>
      <rPr>
        <sz val="9"/>
        <rFont val="Times New Roman"/>
        <charset val="0"/>
      </rPr>
      <t>1</t>
    </r>
    <r>
      <rPr>
        <sz val="9"/>
        <rFont val="方正仿宋_GBK"/>
        <charset val="134"/>
      </rPr>
      <t>条共</t>
    </r>
    <r>
      <rPr>
        <sz val="9"/>
        <rFont val="Times New Roman"/>
        <charset val="0"/>
      </rPr>
      <t>3.242</t>
    </r>
    <r>
      <rPr>
        <sz val="9"/>
        <rFont val="方正仿宋_GBK"/>
        <charset val="134"/>
      </rPr>
      <t>公里长，宽</t>
    </r>
    <r>
      <rPr>
        <sz val="9"/>
        <rFont val="Times New Roman"/>
        <charset val="0"/>
      </rPr>
      <t>4.5</t>
    </r>
    <r>
      <rPr>
        <sz val="9"/>
        <rFont val="方正仿宋_GBK"/>
        <charset val="134"/>
      </rPr>
      <t>米的四好农村产业公路，该公路周边有臻品道柑橘基地</t>
    </r>
    <r>
      <rPr>
        <sz val="9"/>
        <rFont val="Times New Roman"/>
        <charset val="0"/>
      </rPr>
      <t>340</t>
    </r>
    <r>
      <rPr>
        <sz val="9"/>
        <rFont val="方正仿宋_GBK"/>
        <charset val="134"/>
      </rPr>
      <t>亩，方便业主及周边群众生产生生活与运输农产品，促进脱贫户增收致富。</t>
    </r>
  </si>
  <si>
    <r>
      <rPr>
        <sz val="9"/>
        <rFont val="方正仿宋_GBK"/>
        <charset val="134"/>
      </rPr>
      <t>荣昌区直升镇燕儿村</t>
    </r>
  </si>
  <si>
    <r>
      <rPr>
        <sz val="9"/>
        <rFont val="方正仿宋_GBK"/>
        <charset val="134"/>
      </rPr>
      <t>项目实施可解决直升镇燕儿村</t>
    </r>
    <r>
      <rPr>
        <sz val="9"/>
        <rFont val="Times New Roman"/>
        <charset val="0"/>
      </rPr>
      <t>805</t>
    </r>
    <r>
      <rPr>
        <sz val="9"/>
        <rFont val="方正仿宋_GBK"/>
        <charset val="134"/>
      </rPr>
      <t>人（其中建档立卡脱贫户</t>
    </r>
    <r>
      <rPr>
        <sz val="9"/>
        <rFont val="Times New Roman"/>
        <charset val="0"/>
      </rPr>
      <t>12</t>
    </r>
    <r>
      <rPr>
        <sz val="9"/>
        <rFont val="方正仿宋_GBK"/>
        <charset val="134"/>
      </rPr>
      <t>人）出行问题，可带动生猪、小家禽等产业发展。</t>
    </r>
  </si>
  <si>
    <r>
      <rPr>
        <sz val="9"/>
        <rFont val="方正仿宋_GBK"/>
        <charset val="134"/>
      </rPr>
      <t>项目实施可解决直升镇燕儿村</t>
    </r>
    <r>
      <rPr>
        <sz val="9"/>
        <rFont val="Times New Roman"/>
        <charset val="0"/>
      </rPr>
      <t>805</t>
    </r>
    <r>
      <rPr>
        <sz val="9"/>
        <rFont val="方正仿宋_GBK"/>
        <charset val="134"/>
      </rPr>
      <t>人（其中建档立卡脱贫户</t>
    </r>
    <r>
      <rPr>
        <sz val="9"/>
        <rFont val="Times New Roman"/>
        <charset val="0"/>
      </rPr>
      <t>12</t>
    </r>
    <r>
      <rPr>
        <sz val="9"/>
        <rFont val="方正仿宋_GBK"/>
        <charset val="134"/>
      </rPr>
      <t>人）出行问题，可带动生猪、小家禽等产业发展，进一步带动产业增收。</t>
    </r>
  </si>
  <si>
    <r>
      <rPr>
        <sz val="9"/>
        <rFont val="方正仿宋_GBK"/>
        <charset val="134"/>
      </rPr>
      <t>新建农村公路里程</t>
    </r>
    <r>
      <rPr>
        <sz val="9"/>
        <rFont val="Times New Roman"/>
        <charset val="0"/>
      </rPr>
      <t>3.242</t>
    </r>
    <r>
      <rPr>
        <sz val="9"/>
        <rFont val="方正仿宋_GBK"/>
        <charset val="134"/>
      </rPr>
      <t>公里。</t>
    </r>
  </si>
  <si>
    <r>
      <rPr>
        <sz val="9"/>
        <rFont val="方正仿宋_GBK"/>
        <charset val="134"/>
      </rPr>
      <t>受益建档立卡脱贫人数</t>
    </r>
    <r>
      <rPr>
        <sz val="9"/>
        <rFont val="Times New Roman"/>
        <charset val="0"/>
      </rPr>
      <t>≥</t>
    </r>
    <r>
      <rPr>
        <sz val="9"/>
        <rFont val="方正仿宋_GBK"/>
        <charset val="134"/>
      </rPr>
      <t>受益脱贫人口</t>
    </r>
    <r>
      <rPr>
        <sz val="9"/>
        <rFont val="Times New Roman"/>
        <charset val="0"/>
      </rPr>
      <t>12</t>
    </r>
    <r>
      <rPr>
        <sz val="9"/>
        <rFont val="方正仿宋_GBK"/>
        <charset val="134"/>
      </rPr>
      <t>人。</t>
    </r>
  </si>
  <si>
    <r>
      <rPr>
        <sz val="9"/>
        <rFont val="方正仿宋_GBK"/>
        <charset val="134"/>
      </rPr>
      <t>荣昌区</t>
    </r>
    <r>
      <rPr>
        <sz val="9"/>
        <rFont val="Times New Roman"/>
        <charset val="0"/>
      </rPr>
      <t>2021</t>
    </r>
    <r>
      <rPr>
        <sz val="9"/>
        <rFont val="方正仿宋_GBK"/>
        <charset val="134"/>
      </rPr>
      <t>年度直升镇水五水泥路建设工程</t>
    </r>
  </si>
  <si>
    <r>
      <rPr>
        <sz val="9"/>
        <rFont val="方正仿宋_GBK"/>
        <charset val="134"/>
      </rPr>
      <t>荣昌区</t>
    </r>
    <r>
      <rPr>
        <sz val="9"/>
        <rFont val="Times New Roman"/>
        <charset val="0"/>
      </rPr>
      <t>_</t>
    </r>
    <r>
      <rPr>
        <sz val="9"/>
        <rFont val="方正仿宋_GBK"/>
        <charset val="134"/>
      </rPr>
      <t>村基础设施</t>
    </r>
    <r>
      <rPr>
        <sz val="9"/>
        <rFont val="Times New Roman"/>
        <charset val="0"/>
      </rPr>
      <t>_</t>
    </r>
    <r>
      <rPr>
        <sz val="9"/>
        <rFont val="方正仿宋_GBK"/>
        <charset val="134"/>
      </rPr>
      <t>荣昌区</t>
    </r>
    <r>
      <rPr>
        <sz val="9"/>
        <rFont val="Times New Roman"/>
        <charset val="0"/>
      </rPr>
      <t>2021</t>
    </r>
    <r>
      <rPr>
        <sz val="9"/>
        <rFont val="方正仿宋_GBK"/>
        <charset val="134"/>
      </rPr>
      <t>年度直升镇水五水泥路建设工程</t>
    </r>
  </si>
  <si>
    <r>
      <rPr>
        <sz val="9"/>
        <rFont val="方正仿宋_GBK"/>
        <charset val="134"/>
      </rPr>
      <t>建设</t>
    </r>
    <r>
      <rPr>
        <sz val="9"/>
        <rFont val="Times New Roman"/>
        <charset val="0"/>
      </rPr>
      <t>1</t>
    </r>
    <r>
      <rPr>
        <sz val="9"/>
        <rFont val="方正仿宋_GBK"/>
        <charset val="134"/>
      </rPr>
      <t>条共</t>
    </r>
    <r>
      <rPr>
        <sz val="9"/>
        <rFont val="Times New Roman"/>
        <charset val="0"/>
      </rPr>
      <t>1.805</t>
    </r>
    <r>
      <rPr>
        <sz val="9"/>
        <rFont val="方正仿宋_GBK"/>
        <charset val="134"/>
      </rPr>
      <t>公里长的四好农村公路，该公路周边有果牧农业粮油基地</t>
    </r>
    <r>
      <rPr>
        <sz val="9"/>
        <rFont val="Times New Roman"/>
        <charset val="0"/>
      </rPr>
      <t>600</t>
    </r>
    <r>
      <rPr>
        <sz val="9"/>
        <rFont val="方正仿宋_GBK"/>
        <charset val="134"/>
      </rPr>
      <t>亩，方便业主及周边群众生产生生活与运输农产品，促进脱贫户增收致富。</t>
    </r>
  </si>
  <si>
    <r>
      <rPr>
        <sz val="9"/>
        <rFont val="方正仿宋_GBK"/>
        <charset val="134"/>
      </rPr>
      <t>荣昌区直升镇万宝村</t>
    </r>
  </si>
  <si>
    <r>
      <rPr>
        <sz val="9"/>
        <rFont val="方正仿宋_GBK"/>
        <charset val="134"/>
      </rPr>
      <t>项目实施可解决直升镇万宝村</t>
    </r>
    <r>
      <rPr>
        <sz val="9"/>
        <rFont val="Times New Roman"/>
        <charset val="0"/>
      </rPr>
      <t>415</t>
    </r>
    <r>
      <rPr>
        <sz val="9"/>
        <rFont val="方正仿宋_GBK"/>
        <charset val="134"/>
      </rPr>
      <t>人（其中建档立卡脱贫户</t>
    </r>
    <r>
      <rPr>
        <sz val="9"/>
        <rFont val="Times New Roman"/>
        <charset val="0"/>
      </rPr>
      <t>14</t>
    </r>
    <r>
      <rPr>
        <sz val="9"/>
        <rFont val="方正仿宋_GBK"/>
        <charset val="134"/>
      </rPr>
      <t>人）出行问题，可带动生猪、小家禽等产业发展。</t>
    </r>
  </si>
  <si>
    <r>
      <rPr>
        <sz val="9"/>
        <rFont val="方正仿宋_GBK"/>
        <charset val="134"/>
      </rPr>
      <t>新建农村产业公路里程</t>
    </r>
    <r>
      <rPr>
        <sz val="9"/>
        <rFont val="Times New Roman"/>
        <charset val="0"/>
      </rPr>
      <t>1.805</t>
    </r>
    <r>
      <rPr>
        <sz val="9"/>
        <rFont val="方正仿宋_GBK"/>
        <charset val="134"/>
      </rPr>
      <t>公里。</t>
    </r>
  </si>
  <si>
    <r>
      <rPr>
        <sz val="9"/>
        <rFont val="方正仿宋_GBK"/>
        <charset val="134"/>
      </rPr>
      <t>荣昌区</t>
    </r>
    <r>
      <rPr>
        <sz val="9"/>
        <rFont val="Times New Roman"/>
        <charset val="0"/>
      </rPr>
      <t>2021</t>
    </r>
    <r>
      <rPr>
        <sz val="9"/>
        <rFont val="方正仿宋_GBK"/>
        <charset val="134"/>
      </rPr>
      <t>年度直升镇黄龙水泥路建设工程</t>
    </r>
  </si>
  <si>
    <r>
      <rPr>
        <sz val="9"/>
        <rFont val="方正仿宋_GBK"/>
        <charset val="134"/>
      </rPr>
      <t>荣昌区</t>
    </r>
    <r>
      <rPr>
        <sz val="9"/>
        <rFont val="Times New Roman"/>
        <charset val="0"/>
      </rPr>
      <t>_</t>
    </r>
    <r>
      <rPr>
        <sz val="9"/>
        <rFont val="方正仿宋_GBK"/>
        <charset val="134"/>
      </rPr>
      <t>村基础设施</t>
    </r>
    <r>
      <rPr>
        <sz val="9"/>
        <rFont val="Times New Roman"/>
        <charset val="0"/>
      </rPr>
      <t>_</t>
    </r>
    <r>
      <rPr>
        <sz val="9"/>
        <rFont val="方正仿宋_GBK"/>
        <charset val="134"/>
      </rPr>
      <t>荣昌区</t>
    </r>
    <r>
      <rPr>
        <sz val="9"/>
        <rFont val="Times New Roman"/>
        <charset val="0"/>
      </rPr>
      <t>2021</t>
    </r>
    <r>
      <rPr>
        <sz val="9"/>
        <rFont val="方正仿宋_GBK"/>
        <charset val="134"/>
      </rPr>
      <t>年度直升镇黄龙水泥路建设工程</t>
    </r>
  </si>
  <si>
    <r>
      <rPr>
        <sz val="9"/>
        <rFont val="方正仿宋_GBK"/>
        <charset val="134"/>
      </rPr>
      <t>直升镇万宝村新建长</t>
    </r>
    <r>
      <rPr>
        <sz val="9"/>
        <rFont val="Times New Roman"/>
        <charset val="0"/>
      </rPr>
      <t>1.777</t>
    </r>
    <r>
      <rPr>
        <sz val="9"/>
        <rFont val="方正仿宋_GBK"/>
        <charset val="134"/>
      </rPr>
      <t>公里，宽</t>
    </r>
    <r>
      <rPr>
        <sz val="9"/>
        <rFont val="Times New Roman"/>
        <charset val="0"/>
      </rPr>
      <t>4.5</t>
    </r>
    <r>
      <rPr>
        <sz val="9"/>
        <rFont val="方正仿宋_GBK"/>
        <charset val="134"/>
      </rPr>
      <t>米的混凝土路面。</t>
    </r>
  </si>
  <si>
    <r>
      <rPr>
        <sz val="9"/>
        <rFont val="方正仿宋_GBK"/>
        <charset val="134"/>
      </rPr>
      <t>项目实施可解决直升镇万宝村</t>
    </r>
    <r>
      <rPr>
        <sz val="9"/>
        <rFont val="Times New Roman"/>
        <charset val="0"/>
      </rPr>
      <t>210</t>
    </r>
    <r>
      <rPr>
        <sz val="9"/>
        <rFont val="方正仿宋_GBK"/>
        <charset val="134"/>
      </rPr>
      <t>人（其中建档立卡脱贫户</t>
    </r>
    <r>
      <rPr>
        <sz val="9"/>
        <rFont val="Times New Roman"/>
        <charset val="0"/>
      </rPr>
      <t>5</t>
    </r>
    <r>
      <rPr>
        <sz val="9"/>
        <rFont val="方正仿宋_GBK"/>
        <charset val="134"/>
      </rPr>
      <t>人）出行问题，可带动生猪、小家禽等产业发展。</t>
    </r>
  </si>
  <si>
    <r>
      <rPr>
        <sz val="9"/>
        <rFont val="方正仿宋_GBK"/>
        <charset val="134"/>
      </rPr>
      <t>新建农村公路里程</t>
    </r>
    <r>
      <rPr>
        <sz val="9"/>
        <rFont val="Times New Roman"/>
        <charset val="0"/>
      </rPr>
      <t>1.777</t>
    </r>
    <r>
      <rPr>
        <sz val="9"/>
        <rFont val="方正仿宋_GBK"/>
        <charset val="134"/>
      </rPr>
      <t>公里。</t>
    </r>
  </si>
  <si>
    <r>
      <rPr>
        <sz val="9"/>
        <rFont val="方正仿宋_GBK"/>
        <charset val="134"/>
      </rPr>
      <t>受益建档立卡脱贫人数</t>
    </r>
    <r>
      <rPr>
        <sz val="9"/>
        <rFont val="Times New Roman"/>
        <charset val="0"/>
      </rPr>
      <t>≥</t>
    </r>
    <r>
      <rPr>
        <sz val="9"/>
        <rFont val="方正仿宋_GBK"/>
        <charset val="134"/>
      </rPr>
      <t>受益脱贫人口</t>
    </r>
    <r>
      <rPr>
        <sz val="9"/>
        <rFont val="Times New Roman"/>
        <charset val="0"/>
      </rPr>
      <t>5</t>
    </r>
    <r>
      <rPr>
        <sz val="9"/>
        <rFont val="方正仿宋_GBK"/>
        <charset val="134"/>
      </rPr>
      <t>人。</t>
    </r>
  </si>
  <si>
    <r>
      <rPr>
        <sz val="9"/>
        <rFont val="方正仿宋_GBK"/>
        <charset val="134"/>
      </rPr>
      <t>荣昌区</t>
    </r>
    <r>
      <rPr>
        <sz val="9"/>
        <rFont val="Times New Roman"/>
        <charset val="0"/>
      </rPr>
      <t>2021</t>
    </r>
    <r>
      <rPr>
        <sz val="9"/>
        <rFont val="方正仿宋_GBK"/>
        <charset val="134"/>
      </rPr>
      <t>年度观胜镇吕家水泥路面建设工程</t>
    </r>
  </si>
  <si>
    <r>
      <rPr>
        <sz val="9"/>
        <rFont val="方正仿宋_GBK"/>
        <charset val="134"/>
      </rPr>
      <t>荣昌区</t>
    </r>
    <r>
      <rPr>
        <sz val="9"/>
        <rFont val="Times New Roman"/>
        <charset val="0"/>
      </rPr>
      <t>_</t>
    </r>
    <r>
      <rPr>
        <sz val="9"/>
        <rFont val="方正仿宋_GBK"/>
        <charset val="134"/>
      </rPr>
      <t>村基础设施</t>
    </r>
    <r>
      <rPr>
        <sz val="9"/>
        <rFont val="Times New Roman"/>
        <charset val="0"/>
      </rPr>
      <t>_</t>
    </r>
    <r>
      <rPr>
        <sz val="9"/>
        <rFont val="方正仿宋_GBK"/>
        <charset val="134"/>
      </rPr>
      <t>荣昌区</t>
    </r>
    <r>
      <rPr>
        <sz val="9"/>
        <rFont val="Times New Roman"/>
        <charset val="0"/>
      </rPr>
      <t>2021</t>
    </r>
    <r>
      <rPr>
        <sz val="9"/>
        <rFont val="方正仿宋_GBK"/>
        <charset val="134"/>
      </rPr>
      <t>年度观胜镇吕家水泥路面建设工程</t>
    </r>
  </si>
  <si>
    <r>
      <rPr>
        <sz val="9"/>
        <rFont val="方正仿宋_GBK"/>
        <charset val="134"/>
      </rPr>
      <t>观胜镇许友村建设里程</t>
    </r>
    <r>
      <rPr>
        <sz val="9"/>
        <rFont val="Times New Roman"/>
        <charset val="0"/>
      </rPr>
      <t>1.9</t>
    </r>
    <r>
      <rPr>
        <sz val="9"/>
        <rFont val="方正仿宋_GBK"/>
        <charset val="134"/>
      </rPr>
      <t>公里、路基宽</t>
    </r>
    <r>
      <rPr>
        <sz val="9"/>
        <rFont val="Times New Roman"/>
        <charset val="0"/>
      </rPr>
      <t>5.5</t>
    </r>
    <r>
      <rPr>
        <sz val="9"/>
        <rFont val="方正仿宋_GBK"/>
        <charset val="134"/>
      </rPr>
      <t>米、路面宽</t>
    </r>
    <r>
      <rPr>
        <sz val="9"/>
        <rFont val="Times New Roman"/>
        <charset val="0"/>
      </rPr>
      <t>4.5</t>
    </r>
    <r>
      <rPr>
        <sz val="9"/>
        <rFont val="方正仿宋_GBK"/>
        <charset val="134"/>
      </rPr>
      <t>米的</t>
    </r>
    <r>
      <rPr>
        <sz val="9"/>
        <rFont val="Times New Roman"/>
        <charset val="0"/>
      </rPr>
      <t>C30</t>
    </r>
    <r>
      <rPr>
        <sz val="9"/>
        <rFont val="方正仿宋_GBK"/>
        <charset val="134"/>
      </rPr>
      <t>水泥混凝土路面公路。联结许友村村集体经济，带动许友村村集体经济兔场及改善沿线</t>
    </r>
    <r>
      <rPr>
        <sz val="9"/>
        <rFont val="Times New Roman"/>
        <charset val="0"/>
      </rPr>
      <t>120</t>
    </r>
    <r>
      <rPr>
        <sz val="9"/>
        <rFont val="方正仿宋_GBK"/>
        <charset val="134"/>
      </rPr>
      <t>户农户生产生活条件，进一步通过产业增收致富。</t>
    </r>
  </si>
  <si>
    <r>
      <rPr>
        <sz val="9"/>
        <rFont val="方正仿宋_GBK"/>
        <charset val="134"/>
      </rPr>
      <t>荣昌区观胜镇许友村</t>
    </r>
  </si>
  <si>
    <r>
      <rPr>
        <sz val="9"/>
        <rFont val="方正仿宋_GBK"/>
        <charset val="134"/>
      </rPr>
      <t>项目里程</t>
    </r>
    <r>
      <rPr>
        <sz val="9"/>
        <rFont val="Times New Roman"/>
        <charset val="0"/>
      </rPr>
      <t>1.9</t>
    </r>
    <r>
      <rPr>
        <sz val="9"/>
        <rFont val="方正仿宋_GBK"/>
        <charset val="134"/>
      </rPr>
      <t>公里可解决观胜镇许友村</t>
    </r>
    <r>
      <rPr>
        <sz val="9"/>
        <rFont val="Times New Roman"/>
        <charset val="0"/>
      </rPr>
      <t>5</t>
    </r>
    <r>
      <rPr>
        <sz val="9"/>
        <rFont val="方正仿宋_GBK"/>
        <charset val="134"/>
      </rPr>
      <t>、</t>
    </r>
    <r>
      <rPr>
        <sz val="9"/>
        <rFont val="Times New Roman"/>
        <charset val="0"/>
      </rPr>
      <t>8</t>
    </r>
    <r>
      <rPr>
        <sz val="9"/>
        <rFont val="方正仿宋_GBK"/>
        <charset val="134"/>
      </rPr>
      <t>组</t>
    </r>
    <r>
      <rPr>
        <sz val="9"/>
        <rFont val="Times New Roman"/>
        <charset val="0"/>
      </rPr>
      <t>220</t>
    </r>
    <r>
      <rPr>
        <sz val="9"/>
        <rFont val="方正仿宋_GBK"/>
        <charset val="134"/>
      </rPr>
      <t>人（其中建档立卡脱贫户</t>
    </r>
    <r>
      <rPr>
        <sz val="9"/>
        <rFont val="Times New Roman"/>
        <charset val="0"/>
      </rPr>
      <t>28</t>
    </r>
    <r>
      <rPr>
        <sz val="9"/>
        <rFont val="方正仿宋_GBK"/>
        <charset val="134"/>
      </rPr>
      <t>人）出行问题。</t>
    </r>
  </si>
  <si>
    <r>
      <rPr>
        <sz val="9"/>
        <rFont val="方正仿宋_GBK"/>
        <charset val="134"/>
      </rPr>
      <t>群众全程监督施工，通过改善交通条件，方便</t>
    </r>
    <r>
      <rPr>
        <sz val="9"/>
        <rFont val="Times New Roman"/>
        <charset val="0"/>
      </rPr>
      <t>220</t>
    </r>
    <r>
      <rPr>
        <sz val="9"/>
        <rFont val="方正仿宋_GBK"/>
        <charset val="134"/>
      </rPr>
      <t>人（其中建档立卡脱贫户</t>
    </r>
    <r>
      <rPr>
        <sz val="9"/>
        <rFont val="Times New Roman"/>
        <charset val="0"/>
      </rPr>
      <t>28</t>
    </r>
    <r>
      <rPr>
        <sz val="9"/>
        <rFont val="方正仿宋_GBK"/>
        <charset val="134"/>
      </rPr>
      <t>人）生活出行并降低农产品运输成本，进一步带动产业增收。</t>
    </r>
  </si>
  <si>
    <r>
      <rPr>
        <sz val="9"/>
        <rFont val="方正仿宋_GBK"/>
        <charset val="134"/>
      </rPr>
      <t>村改建公路</t>
    </r>
    <r>
      <rPr>
        <sz val="9"/>
        <rFont val="Times New Roman"/>
        <charset val="0"/>
      </rPr>
      <t>1.9</t>
    </r>
    <r>
      <rPr>
        <sz val="9"/>
        <rFont val="方正仿宋_GBK"/>
        <charset val="134"/>
      </rPr>
      <t>公里。</t>
    </r>
  </si>
  <si>
    <r>
      <rPr>
        <sz val="9"/>
        <rFont val="方正仿宋_GBK"/>
        <charset val="134"/>
      </rPr>
      <t>张文勇</t>
    </r>
  </si>
  <si>
    <t>13983265688</t>
  </si>
  <si>
    <r>
      <rPr>
        <sz val="9"/>
        <rFont val="方正仿宋_GBK"/>
        <charset val="134"/>
      </rPr>
      <t>重庆市荣昌区</t>
    </r>
    <r>
      <rPr>
        <sz val="9"/>
        <rFont val="Times New Roman"/>
        <charset val="0"/>
      </rPr>
      <t>2020</t>
    </r>
    <r>
      <rPr>
        <sz val="9"/>
        <rFont val="方正仿宋_GBK"/>
        <charset val="134"/>
      </rPr>
      <t>年农村饮水安全巩固提升工程（龙集水厂）</t>
    </r>
    <r>
      <rPr>
        <sz val="9"/>
        <rFont val="Times New Roman"/>
        <charset val="0"/>
      </rPr>
      <t xml:space="preserve">                         </t>
    </r>
  </si>
  <si>
    <r>
      <rPr>
        <sz val="9"/>
        <rFont val="方正仿宋_GBK"/>
        <charset val="134"/>
      </rPr>
      <t>荣昌区</t>
    </r>
    <r>
      <rPr>
        <sz val="9"/>
        <rFont val="Times New Roman"/>
        <charset val="0"/>
      </rPr>
      <t>_</t>
    </r>
    <r>
      <rPr>
        <sz val="9"/>
        <rFont val="方正仿宋_GBK"/>
        <charset val="134"/>
      </rPr>
      <t>生活条件改善</t>
    </r>
    <r>
      <rPr>
        <sz val="9"/>
        <rFont val="Times New Roman"/>
        <charset val="0"/>
      </rPr>
      <t>_</t>
    </r>
    <r>
      <rPr>
        <sz val="9"/>
        <rFont val="方正仿宋_GBK"/>
        <charset val="134"/>
      </rPr>
      <t>重庆市荣昌区</t>
    </r>
    <r>
      <rPr>
        <sz val="9"/>
        <rFont val="Times New Roman"/>
        <charset val="0"/>
      </rPr>
      <t>2020</t>
    </r>
    <r>
      <rPr>
        <sz val="9"/>
        <rFont val="方正仿宋_GBK"/>
        <charset val="134"/>
      </rPr>
      <t>年农村饮水安全巩固提升工程（龙集水厂）</t>
    </r>
    <r>
      <rPr>
        <sz val="9"/>
        <rFont val="Times New Roman"/>
        <charset val="0"/>
      </rPr>
      <t xml:space="preserve">                         </t>
    </r>
  </si>
  <si>
    <r>
      <rPr>
        <sz val="9"/>
        <rFont val="方正仿宋_GBK"/>
        <charset val="134"/>
      </rPr>
      <t>对水厂辖区内供水管网进行延伸，共计延伸供水管网</t>
    </r>
    <r>
      <rPr>
        <sz val="9"/>
        <rFont val="Times New Roman"/>
        <charset val="0"/>
      </rPr>
      <t>97.02km</t>
    </r>
    <r>
      <rPr>
        <sz val="9"/>
        <rFont val="方正仿宋_GBK"/>
        <charset val="134"/>
      </rPr>
      <t>。对水厂附属设施进行改造。</t>
    </r>
  </si>
  <si>
    <r>
      <rPr>
        <sz val="9"/>
        <rFont val="方正仿宋_GBK"/>
        <charset val="134"/>
      </rPr>
      <t>完成</t>
    </r>
    <r>
      <rPr>
        <sz val="9"/>
        <rFont val="Times New Roman"/>
        <charset val="0"/>
      </rPr>
      <t>2020</t>
    </r>
    <r>
      <rPr>
        <sz val="9"/>
        <rFont val="方正仿宋_GBK"/>
        <charset val="134"/>
      </rPr>
      <t>年未完成剩余工作任务。更换水厂取水设备</t>
    </r>
    <r>
      <rPr>
        <sz val="9"/>
        <rFont val="Times New Roman"/>
        <charset val="0"/>
      </rPr>
      <t>1</t>
    </r>
    <r>
      <rPr>
        <sz val="9"/>
        <rFont val="方正仿宋_GBK"/>
        <charset val="134"/>
      </rPr>
      <t>套、加氯加药设备</t>
    </r>
    <r>
      <rPr>
        <sz val="9"/>
        <rFont val="Times New Roman"/>
        <charset val="0"/>
      </rPr>
      <t>1</t>
    </r>
    <r>
      <rPr>
        <sz val="9"/>
        <rFont val="方正仿宋_GBK"/>
        <charset val="134"/>
      </rPr>
      <t>套、加压设备</t>
    </r>
    <r>
      <rPr>
        <sz val="9"/>
        <rFont val="Times New Roman"/>
        <charset val="0"/>
      </rPr>
      <t>1</t>
    </r>
    <r>
      <rPr>
        <sz val="9"/>
        <rFont val="方正仿宋_GBK"/>
        <charset val="134"/>
      </rPr>
      <t>套等。通过项目实施，改善群众生产生活条件。</t>
    </r>
  </si>
  <si>
    <r>
      <rPr>
        <sz val="9"/>
        <rFont val="方正仿宋_GBK"/>
        <charset val="134"/>
      </rPr>
      <t>完成</t>
    </r>
    <r>
      <rPr>
        <sz val="9"/>
        <rFont val="Times New Roman"/>
        <charset val="0"/>
      </rPr>
      <t>2020</t>
    </r>
    <r>
      <rPr>
        <sz val="9"/>
        <rFont val="方正仿宋_GBK"/>
        <charset val="134"/>
      </rPr>
      <t>年未完成剩余工作任务。更换水厂取水设备</t>
    </r>
    <r>
      <rPr>
        <sz val="9"/>
        <rFont val="Times New Roman"/>
        <charset val="0"/>
      </rPr>
      <t>1</t>
    </r>
    <r>
      <rPr>
        <sz val="9"/>
        <rFont val="方正仿宋_GBK"/>
        <charset val="134"/>
      </rPr>
      <t>套、加氯加药设备</t>
    </r>
    <r>
      <rPr>
        <sz val="9"/>
        <rFont val="Times New Roman"/>
        <charset val="0"/>
      </rPr>
      <t>1</t>
    </r>
    <r>
      <rPr>
        <sz val="9"/>
        <rFont val="方正仿宋_GBK"/>
        <charset val="134"/>
      </rPr>
      <t>套、加压设备</t>
    </r>
    <r>
      <rPr>
        <sz val="9"/>
        <rFont val="Times New Roman"/>
        <charset val="0"/>
      </rPr>
      <t>1</t>
    </r>
    <r>
      <rPr>
        <sz val="9"/>
        <rFont val="方正仿宋_GBK"/>
        <charset val="134"/>
      </rPr>
      <t>套等。</t>
    </r>
  </si>
  <si>
    <r>
      <rPr>
        <sz val="9"/>
        <rFont val="方正仿宋_GBK"/>
        <charset val="134"/>
      </rPr>
      <t>更换水厂取水设备</t>
    </r>
    <r>
      <rPr>
        <sz val="9"/>
        <rFont val="Times New Roman"/>
        <charset val="0"/>
      </rPr>
      <t>1</t>
    </r>
    <r>
      <rPr>
        <sz val="9"/>
        <rFont val="方正仿宋_GBK"/>
        <charset val="134"/>
      </rPr>
      <t>套、加氯加药设备</t>
    </r>
    <r>
      <rPr>
        <sz val="9"/>
        <rFont val="Times New Roman"/>
        <charset val="0"/>
      </rPr>
      <t>1</t>
    </r>
    <r>
      <rPr>
        <sz val="9"/>
        <rFont val="方正仿宋_GBK"/>
        <charset val="134"/>
      </rPr>
      <t>套、加压设备</t>
    </r>
    <r>
      <rPr>
        <sz val="9"/>
        <rFont val="Times New Roman"/>
        <charset val="0"/>
      </rPr>
      <t>1</t>
    </r>
    <r>
      <rPr>
        <sz val="9"/>
        <rFont val="方正仿宋_GBK"/>
        <charset val="134"/>
      </rPr>
      <t>套等。</t>
    </r>
  </si>
  <si>
    <r>
      <rPr>
        <sz val="9"/>
        <color rgb="FFFF0000"/>
        <rFont val="方正仿宋_GBK"/>
        <charset val="134"/>
      </rPr>
      <t>项目建设成本约</t>
    </r>
    <r>
      <rPr>
        <sz val="9"/>
        <color rgb="FFFF0000"/>
        <rFont val="Times New Roman"/>
        <charset val="0"/>
      </rPr>
      <t>109.06</t>
    </r>
    <r>
      <rPr>
        <sz val="9"/>
        <color rgb="FFFF0000"/>
        <rFont val="方正仿宋_GBK"/>
        <charset val="134"/>
      </rPr>
      <t>万元</t>
    </r>
  </si>
  <si>
    <r>
      <rPr>
        <sz val="9"/>
        <rFont val="方正仿宋_GBK"/>
        <charset val="134"/>
      </rPr>
      <t>受益建档立卡脱贫户数</t>
    </r>
    <r>
      <rPr>
        <sz val="9"/>
        <rFont val="Times New Roman"/>
        <charset val="0"/>
      </rPr>
      <t>≥117</t>
    </r>
    <r>
      <rPr>
        <sz val="9"/>
        <rFont val="方正仿宋_GBK"/>
        <charset val="134"/>
      </rPr>
      <t>人</t>
    </r>
  </si>
  <si>
    <t>2020.06</t>
  </si>
  <si>
    <r>
      <rPr>
        <sz val="9"/>
        <rFont val="Times New Roman"/>
        <charset val="0"/>
      </rPr>
      <t>2020.12</t>
    </r>
    <r>
      <rPr>
        <sz val="9"/>
        <rFont val="方正仿宋_GBK"/>
        <charset val="134"/>
      </rPr>
      <t>；</t>
    </r>
    <r>
      <rPr>
        <sz val="9"/>
        <rFont val="Times New Roman"/>
        <charset val="0"/>
      </rPr>
      <t xml:space="preserve">
</t>
    </r>
    <r>
      <rPr>
        <sz val="9"/>
        <rFont val="方正仿宋_GBK"/>
        <charset val="134"/>
      </rPr>
      <t>完工验收时间</t>
    </r>
    <r>
      <rPr>
        <sz val="9"/>
        <rFont val="Times New Roman"/>
        <charset val="0"/>
      </rPr>
      <t>2021.01</t>
    </r>
  </si>
  <si>
    <r>
      <rPr>
        <sz val="9"/>
        <rFont val="方正仿宋_GBK"/>
        <charset val="134"/>
      </rPr>
      <t>荣昌区</t>
    </r>
    <r>
      <rPr>
        <sz val="9"/>
        <rFont val="Times New Roman"/>
        <charset val="0"/>
      </rPr>
      <t>2021</t>
    </r>
    <r>
      <rPr>
        <sz val="9"/>
        <rFont val="方正仿宋_GBK"/>
        <charset val="134"/>
      </rPr>
      <t>年度吴家镇十烈村怀家沟产业公路水泥砼路面建设工程</t>
    </r>
  </si>
  <si>
    <r>
      <rPr>
        <sz val="9"/>
        <rFont val="方正仿宋_GBK"/>
        <charset val="134"/>
      </rPr>
      <t>荣昌区</t>
    </r>
    <r>
      <rPr>
        <sz val="9"/>
        <rFont val="Times New Roman"/>
        <charset val="0"/>
      </rPr>
      <t>_</t>
    </r>
    <r>
      <rPr>
        <sz val="9"/>
        <rFont val="方正仿宋_GBK"/>
        <charset val="134"/>
      </rPr>
      <t>村基础设施</t>
    </r>
    <r>
      <rPr>
        <sz val="9"/>
        <rFont val="Times New Roman"/>
        <charset val="0"/>
      </rPr>
      <t>_</t>
    </r>
    <r>
      <rPr>
        <sz val="9"/>
        <rFont val="方正仿宋_GBK"/>
        <charset val="134"/>
      </rPr>
      <t>荣昌区</t>
    </r>
    <r>
      <rPr>
        <sz val="9"/>
        <rFont val="Times New Roman"/>
        <charset val="0"/>
      </rPr>
      <t>2021</t>
    </r>
    <r>
      <rPr>
        <sz val="9"/>
        <rFont val="方正仿宋_GBK"/>
        <charset val="134"/>
      </rPr>
      <t>年度吴家镇十烈村怀家沟产业公路水泥砼路面建设工程</t>
    </r>
  </si>
  <si>
    <r>
      <rPr>
        <sz val="9"/>
        <rFont val="方正仿宋_GBK"/>
        <charset val="134"/>
      </rPr>
      <t>吴家镇十烈社区建设</t>
    </r>
    <r>
      <rPr>
        <sz val="9"/>
        <rFont val="Times New Roman"/>
        <charset val="0"/>
      </rPr>
      <t>1</t>
    </r>
    <r>
      <rPr>
        <sz val="9"/>
        <rFont val="方正仿宋_GBK"/>
        <charset val="134"/>
      </rPr>
      <t>条共</t>
    </r>
    <r>
      <rPr>
        <sz val="9"/>
        <rFont val="Times New Roman"/>
        <charset val="0"/>
      </rPr>
      <t>3.1</t>
    </r>
    <r>
      <rPr>
        <sz val="9"/>
        <rFont val="方正仿宋_GBK"/>
        <charset val="134"/>
      </rPr>
      <t>公里长，宽</t>
    </r>
    <r>
      <rPr>
        <sz val="9"/>
        <rFont val="Times New Roman"/>
        <charset val="0"/>
      </rPr>
      <t>4.5</t>
    </r>
    <r>
      <rPr>
        <sz val="9"/>
        <rFont val="方正仿宋_GBK"/>
        <charset val="134"/>
      </rPr>
      <t>米的四好农村产业公路，该公路周边有正在建设的温氏猪场，与周边公路联通，方便周边群众生产生生活与运输农产品，促进脱贫户增收致富。</t>
    </r>
  </si>
  <si>
    <r>
      <rPr>
        <sz val="9"/>
        <rFont val="方正仿宋_GBK"/>
        <charset val="134"/>
      </rPr>
      <t>项目总里程</t>
    </r>
    <r>
      <rPr>
        <sz val="9"/>
        <rFont val="Times New Roman"/>
        <charset val="0"/>
      </rPr>
      <t>3.3</t>
    </r>
    <r>
      <rPr>
        <sz val="9"/>
        <rFont val="方正仿宋_GBK"/>
        <charset val="134"/>
      </rPr>
      <t>公里，可解决吴家镇十烈社区</t>
    </r>
    <r>
      <rPr>
        <sz val="9"/>
        <rFont val="Times New Roman"/>
        <charset val="0"/>
      </rPr>
      <t>400</t>
    </r>
    <r>
      <rPr>
        <sz val="9"/>
        <rFont val="方正仿宋_GBK"/>
        <charset val="134"/>
      </rPr>
      <t>人（其中建档立卡脱贫户</t>
    </r>
    <r>
      <rPr>
        <sz val="9"/>
        <rFont val="Times New Roman"/>
        <charset val="0"/>
      </rPr>
      <t>20</t>
    </r>
    <r>
      <rPr>
        <sz val="9"/>
        <rFont val="方正仿宋_GBK"/>
        <charset val="134"/>
      </rPr>
      <t>人）出行问题</t>
    </r>
  </si>
  <si>
    <r>
      <rPr>
        <sz val="9"/>
        <rFont val="方正仿宋_GBK"/>
        <charset val="134"/>
      </rPr>
      <t>群众全程监督施工，通过改善交通条件，方便</t>
    </r>
    <r>
      <rPr>
        <sz val="9"/>
        <rFont val="Times New Roman"/>
        <charset val="0"/>
      </rPr>
      <t>400</t>
    </r>
    <r>
      <rPr>
        <sz val="9"/>
        <rFont val="方正仿宋_GBK"/>
        <charset val="134"/>
      </rPr>
      <t>人（其中建档立卡脱贫户</t>
    </r>
    <r>
      <rPr>
        <sz val="9"/>
        <rFont val="Times New Roman"/>
        <charset val="0"/>
      </rPr>
      <t>20</t>
    </r>
    <r>
      <rPr>
        <sz val="9"/>
        <rFont val="方正仿宋_GBK"/>
        <charset val="134"/>
      </rPr>
      <t>人）生活出行并降低农产品运输成本，进一步带动产业增收。</t>
    </r>
  </si>
  <si>
    <r>
      <rPr>
        <sz val="9"/>
        <rFont val="方正仿宋_GBK"/>
        <charset val="134"/>
      </rPr>
      <t>建设公路里程</t>
    </r>
    <r>
      <rPr>
        <sz val="9"/>
        <rFont val="Times New Roman"/>
        <charset val="0"/>
      </rPr>
      <t>3.1</t>
    </r>
    <r>
      <rPr>
        <sz val="9"/>
        <rFont val="方正仿宋_GBK"/>
        <charset val="134"/>
      </rPr>
      <t>公里</t>
    </r>
  </si>
  <si>
    <t>2021.03</t>
  </si>
  <si>
    <r>
      <rPr>
        <sz val="9"/>
        <rFont val="方正仿宋_GBK"/>
        <charset val="134"/>
      </rPr>
      <t>荣昌区</t>
    </r>
    <r>
      <rPr>
        <sz val="9"/>
        <rFont val="Times New Roman"/>
        <charset val="0"/>
      </rPr>
      <t>2021</t>
    </r>
    <r>
      <rPr>
        <sz val="9"/>
        <rFont val="方正仿宋_GBK"/>
        <charset val="134"/>
      </rPr>
      <t>年度观胜镇寨子坡产业公路水泥路面建设工程（凉坪</t>
    </r>
    <r>
      <rPr>
        <sz val="9"/>
        <rFont val="Times New Roman"/>
        <charset val="0"/>
      </rPr>
      <t>3</t>
    </r>
    <r>
      <rPr>
        <sz val="9"/>
        <rFont val="方正仿宋_GBK"/>
        <charset val="134"/>
      </rPr>
      <t>公里）</t>
    </r>
  </si>
  <si>
    <r>
      <rPr>
        <sz val="9"/>
        <rFont val="方正仿宋_GBK"/>
        <charset val="134"/>
      </rPr>
      <t>荣昌区</t>
    </r>
    <r>
      <rPr>
        <sz val="9"/>
        <rFont val="Times New Roman"/>
        <charset val="0"/>
      </rPr>
      <t>_</t>
    </r>
    <r>
      <rPr>
        <sz val="9"/>
        <rFont val="方正仿宋_GBK"/>
        <charset val="134"/>
      </rPr>
      <t>村基础设施</t>
    </r>
    <r>
      <rPr>
        <sz val="9"/>
        <rFont val="Times New Roman"/>
        <charset val="0"/>
      </rPr>
      <t>_</t>
    </r>
    <r>
      <rPr>
        <sz val="9"/>
        <rFont val="方正仿宋_GBK"/>
        <charset val="134"/>
      </rPr>
      <t>荣昌区</t>
    </r>
    <r>
      <rPr>
        <sz val="9"/>
        <rFont val="Times New Roman"/>
        <charset val="0"/>
      </rPr>
      <t>2021</t>
    </r>
    <r>
      <rPr>
        <sz val="9"/>
        <rFont val="方正仿宋_GBK"/>
        <charset val="134"/>
      </rPr>
      <t>年度观胜镇寨子坡产业公路水泥路面建设工程（凉坪</t>
    </r>
    <r>
      <rPr>
        <sz val="9"/>
        <rFont val="Times New Roman"/>
        <charset val="0"/>
      </rPr>
      <t>3</t>
    </r>
    <r>
      <rPr>
        <sz val="9"/>
        <rFont val="方正仿宋_GBK"/>
        <charset val="134"/>
      </rPr>
      <t>公里</t>
    </r>
  </si>
  <si>
    <r>
      <rPr>
        <sz val="9"/>
        <rFont val="方正仿宋_GBK"/>
        <charset val="134"/>
      </rPr>
      <t>观胜镇凉坪社区建设里程</t>
    </r>
    <r>
      <rPr>
        <sz val="9"/>
        <rFont val="Times New Roman"/>
        <charset val="0"/>
      </rPr>
      <t>3</t>
    </r>
    <r>
      <rPr>
        <sz val="9"/>
        <rFont val="方正仿宋_GBK"/>
        <charset val="134"/>
      </rPr>
      <t>公里、路基宽</t>
    </r>
    <r>
      <rPr>
        <sz val="9"/>
        <rFont val="Times New Roman"/>
        <charset val="0"/>
      </rPr>
      <t>5.5</t>
    </r>
    <r>
      <rPr>
        <sz val="9"/>
        <rFont val="方正仿宋_GBK"/>
        <charset val="134"/>
      </rPr>
      <t>米、路面宽</t>
    </r>
    <r>
      <rPr>
        <sz val="9"/>
        <rFont val="Times New Roman"/>
        <charset val="0"/>
      </rPr>
      <t>4.5</t>
    </r>
    <r>
      <rPr>
        <sz val="9"/>
        <rFont val="方正仿宋_GBK"/>
        <charset val="134"/>
      </rPr>
      <t>米的</t>
    </r>
    <r>
      <rPr>
        <sz val="9"/>
        <rFont val="Times New Roman"/>
        <charset val="0"/>
      </rPr>
      <t>C30</t>
    </r>
    <r>
      <rPr>
        <sz val="9"/>
        <rFont val="方正仿宋_GBK"/>
        <charset val="134"/>
      </rPr>
      <t>水泥混凝土路面公路。联结睡佛社区</t>
    </r>
    <r>
      <rPr>
        <sz val="9"/>
        <rFont val="Times New Roman"/>
        <charset val="0"/>
      </rPr>
      <t>500</t>
    </r>
    <r>
      <rPr>
        <sz val="9"/>
        <rFont val="方正仿宋_GBK"/>
        <charset val="134"/>
      </rPr>
      <t>亩橘子园及改善周边</t>
    </r>
    <r>
      <rPr>
        <sz val="9"/>
        <rFont val="Times New Roman"/>
        <charset val="0"/>
      </rPr>
      <t>100</t>
    </r>
    <r>
      <rPr>
        <sz val="9"/>
        <rFont val="方正仿宋_GBK"/>
        <charset val="134"/>
      </rPr>
      <t>户农户生产生活条件，进一步通过产业增收致富。</t>
    </r>
  </si>
  <si>
    <r>
      <rPr>
        <sz val="9"/>
        <rFont val="方正仿宋_GBK"/>
        <charset val="134"/>
      </rPr>
      <t>荣昌区观胜镇凉坪社区</t>
    </r>
  </si>
  <si>
    <r>
      <rPr>
        <sz val="9"/>
        <rFont val="方正仿宋_GBK"/>
        <charset val="134"/>
      </rPr>
      <t>项目里程</t>
    </r>
    <r>
      <rPr>
        <sz val="9"/>
        <rFont val="Times New Roman"/>
        <charset val="0"/>
      </rPr>
      <t>3</t>
    </r>
    <r>
      <rPr>
        <sz val="9"/>
        <rFont val="方正仿宋_GBK"/>
        <charset val="134"/>
      </rPr>
      <t>公里可解决观胜镇凉坪社区</t>
    </r>
    <r>
      <rPr>
        <sz val="9"/>
        <rFont val="Times New Roman"/>
        <charset val="0"/>
      </rPr>
      <t>2</t>
    </r>
    <r>
      <rPr>
        <sz val="9"/>
        <rFont val="方正仿宋_GBK"/>
        <charset val="134"/>
      </rPr>
      <t>组，睡佛社区</t>
    </r>
    <r>
      <rPr>
        <sz val="9"/>
        <rFont val="Times New Roman"/>
        <charset val="0"/>
      </rPr>
      <t>7</t>
    </r>
    <r>
      <rPr>
        <sz val="9"/>
        <rFont val="方正仿宋_GBK"/>
        <charset val="134"/>
      </rPr>
      <t>、</t>
    </r>
    <r>
      <rPr>
        <sz val="9"/>
        <rFont val="Times New Roman"/>
        <charset val="0"/>
      </rPr>
      <t>9</t>
    </r>
    <r>
      <rPr>
        <sz val="9"/>
        <rFont val="方正仿宋_GBK"/>
        <charset val="134"/>
      </rPr>
      <t>社</t>
    </r>
    <r>
      <rPr>
        <sz val="9"/>
        <rFont val="Times New Roman"/>
        <charset val="0"/>
      </rPr>
      <t>420</t>
    </r>
    <r>
      <rPr>
        <sz val="9"/>
        <rFont val="方正仿宋_GBK"/>
        <charset val="134"/>
      </rPr>
      <t>人（其中建档立卡脱贫户</t>
    </r>
    <r>
      <rPr>
        <sz val="9"/>
        <rFont val="Times New Roman"/>
        <charset val="0"/>
      </rPr>
      <t>34</t>
    </r>
    <r>
      <rPr>
        <sz val="9"/>
        <rFont val="方正仿宋_GBK"/>
        <charset val="134"/>
      </rPr>
      <t>人）出行问题。</t>
    </r>
  </si>
  <si>
    <r>
      <rPr>
        <sz val="9"/>
        <rFont val="方正仿宋_GBK"/>
        <charset val="134"/>
      </rPr>
      <t>群众全程监督施工，通过改善交通条件，方便</t>
    </r>
    <r>
      <rPr>
        <sz val="9"/>
        <rFont val="Times New Roman"/>
        <charset val="0"/>
      </rPr>
      <t>420</t>
    </r>
    <r>
      <rPr>
        <sz val="9"/>
        <rFont val="方正仿宋_GBK"/>
        <charset val="134"/>
      </rPr>
      <t>人（其中建档立卡脱贫户</t>
    </r>
    <r>
      <rPr>
        <sz val="9"/>
        <rFont val="Times New Roman"/>
        <charset val="0"/>
      </rPr>
      <t>34</t>
    </r>
    <r>
      <rPr>
        <sz val="9"/>
        <rFont val="方正仿宋_GBK"/>
        <charset val="134"/>
      </rPr>
      <t>人）生活出行并降低农产品运输成本，进一步带动产业增收。</t>
    </r>
  </si>
  <si>
    <r>
      <rPr>
        <sz val="9"/>
        <rFont val="方正仿宋_GBK"/>
        <charset val="134"/>
      </rPr>
      <t>新建公路</t>
    </r>
    <r>
      <rPr>
        <sz val="9"/>
        <rFont val="Times New Roman"/>
        <charset val="0"/>
      </rPr>
      <t>3</t>
    </r>
    <r>
      <rPr>
        <sz val="9"/>
        <rFont val="方正仿宋_GBK"/>
        <charset val="134"/>
      </rPr>
      <t>公里。</t>
    </r>
  </si>
  <si>
    <r>
      <rPr>
        <sz val="9"/>
        <rFont val="方正仿宋_GBK"/>
        <charset val="134"/>
      </rPr>
      <t>荣昌区</t>
    </r>
    <r>
      <rPr>
        <sz val="9"/>
        <rFont val="Times New Roman"/>
        <charset val="0"/>
      </rPr>
      <t>2021</t>
    </r>
    <r>
      <rPr>
        <sz val="9"/>
        <rFont val="方正仿宋_GBK"/>
        <charset val="134"/>
      </rPr>
      <t>年度观胜镇白颜公路水泥路面建设工程（凉坪</t>
    </r>
    <r>
      <rPr>
        <sz val="9"/>
        <rFont val="Times New Roman"/>
        <charset val="0"/>
      </rPr>
      <t>2.2</t>
    </r>
    <r>
      <rPr>
        <sz val="9"/>
        <rFont val="方正仿宋_GBK"/>
        <charset val="134"/>
      </rPr>
      <t>公里）</t>
    </r>
  </si>
  <si>
    <r>
      <rPr>
        <sz val="9"/>
        <rFont val="方正仿宋_GBK"/>
        <charset val="134"/>
      </rPr>
      <t>荣昌区</t>
    </r>
    <r>
      <rPr>
        <sz val="9"/>
        <rFont val="Times New Roman"/>
        <charset val="0"/>
      </rPr>
      <t>_</t>
    </r>
    <r>
      <rPr>
        <sz val="9"/>
        <rFont val="方正仿宋_GBK"/>
        <charset val="134"/>
      </rPr>
      <t>村基础设施</t>
    </r>
    <r>
      <rPr>
        <sz val="9"/>
        <rFont val="Times New Roman"/>
        <charset val="0"/>
      </rPr>
      <t>_</t>
    </r>
    <r>
      <rPr>
        <sz val="9"/>
        <rFont val="方正仿宋_GBK"/>
        <charset val="134"/>
      </rPr>
      <t>荣昌区</t>
    </r>
    <r>
      <rPr>
        <sz val="9"/>
        <rFont val="Times New Roman"/>
        <charset val="0"/>
      </rPr>
      <t>2021</t>
    </r>
    <r>
      <rPr>
        <sz val="9"/>
        <rFont val="方正仿宋_GBK"/>
        <charset val="134"/>
      </rPr>
      <t>年度观胜镇白颜公路水泥路面建设工程（凉坪</t>
    </r>
    <r>
      <rPr>
        <sz val="9"/>
        <rFont val="Times New Roman"/>
        <charset val="0"/>
      </rPr>
      <t>2.2</t>
    </r>
    <r>
      <rPr>
        <sz val="9"/>
        <rFont val="方正仿宋_GBK"/>
        <charset val="134"/>
      </rPr>
      <t>公里）</t>
    </r>
  </si>
  <si>
    <r>
      <rPr>
        <sz val="9"/>
        <rFont val="方正仿宋_GBK"/>
        <charset val="134"/>
      </rPr>
      <t>建设里程</t>
    </r>
    <r>
      <rPr>
        <sz val="9"/>
        <rFont val="Times New Roman"/>
        <charset val="0"/>
      </rPr>
      <t>2.2</t>
    </r>
    <r>
      <rPr>
        <sz val="9"/>
        <rFont val="方正仿宋_GBK"/>
        <charset val="134"/>
      </rPr>
      <t>公里，路基宽</t>
    </r>
    <r>
      <rPr>
        <sz val="9"/>
        <rFont val="Times New Roman"/>
        <charset val="0"/>
      </rPr>
      <t>4.5</t>
    </r>
    <r>
      <rPr>
        <sz val="9"/>
        <rFont val="方正仿宋_GBK"/>
        <charset val="134"/>
      </rPr>
      <t>米、路面宽</t>
    </r>
    <r>
      <rPr>
        <sz val="9"/>
        <rFont val="Times New Roman"/>
        <charset val="0"/>
      </rPr>
      <t>4.5</t>
    </r>
    <r>
      <rPr>
        <sz val="9"/>
        <rFont val="方正仿宋_GBK"/>
        <charset val="134"/>
      </rPr>
      <t>米的</t>
    </r>
    <r>
      <rPr>
        <sz val="9"/>
        <rFont val="Times New Roman"/>
        <charset val="0"/>
      </rPr>
      <t>C32</t>
    </r>
    <r>
      <rPr>
        <sz val="9"/>
        <rFont val="方正仿宋_GBK"/>
        <charset val="134"/>
      </rPr>
      <t>混凝土路面公路。</t>
    </r>
  </si>
  <si>
    <r>
      <rPr>
        <sz val="9"/>
        <rFont val="方正仿宋_GBK"/>
        <charset val="134"/>
      </rPr>
      <t>项目里程</t>
    </r>
    <r>
      <rPr>
        <sz val="9"/>
        <rFont val="Times New Roman"/>
        <charset val="0"/>
      </rPr>
      <t>2.2</t>
    </r>
    <r>
      <rPr>
        <sz val="9"/>
        <rFont val="方正仿宋_GBK"/>
        <charset val="134"/>
      </rPr>
      <t>公里可解决观胜镇凉坪社区</t>
    </r>
    <r>
      <rPr>
        <sz val="9"/>
        <rFont val="Times New Roman"/>
        <charset val="0"/>
      </rPr>
      <t>12</t>
    </r>
    <r>
      <rPr>
        <sz val="9"/>
        <rFont val="方正仿宋_GBK"/>
        <charset val="134"/>
      </rPr>
      <t>、</t>
    </r>
    <r>
      <rPr>
        <sz val="9"/>
        <rFont val="Times New Roman"/>
        <charset val="0"/>
      </rPr>
      <t>13</t>
    </r>
    <r>
      <rPr>
        <sz val="9"/>
        <rFont val="方正仿宋_GBK"/>
        <charset val="134"/>
      </rPr>
      <t>组</t>
    </r>
    <r>
      <rPr>
        <sz val="9"/>
        <rFont val="Times New Roman"/>
        <charset val="0"/>
      </rPr>
      <t>186</t>
    </r>
    <r>
      <rPr>
        <sz val="9"/>
        <rFont val="方正仿宋_GBK"/>
        <charset val="134"/>
      </rPr>
      <t>人（其中建档立卡脱贫户</t>
    </r>
    <r>
      <rPr>
        <sz val="9"/>
        <rFont val="Times New Roman"/>
        <charset val="0"/>
      </rPr>
      <t>22</t>
    </r>
    <r>
      <rPr>
        <sz val="9"/>
        <rFont val="方正仿宋_GBK"/>
        <charset val="134"/>
      </rPr>
      <t>人）出行问题，可带动生猪、小家禽等产业发展。</t>
    </r>
  </si>
  <si>
    <r>
      <rPr>
        <sz val="9"/>
        <rFont val="方正仿宋_GBK"/>
        <charset val="134"/>
      </rPr>
      <t>群众全程监督施工，通过改善交通条件，方便</t>
    </r>
    <r>
      <rPr>
        <sz val="9"/>
        <rFont val="Times New Roman"/>
        <charset val="0"/>
      </rPr>
      <t>186</t>
    </r>
    <r>
      <rPr>
        <sz val="9"/>
        <rFont val="方正仿宋_GBK"/>
        <charset val="134"/>
      </rPr>
      <t>人（其中建档立卡脱贫户</t>
    </r>
    <r>
      <rPr>
        <sz val="9"/>
        <rFont val="Times New Roman"/>
        <charset val="0"/>
      </rPr>
      <t>22</t>
    </r>
    <r>
      <rPr>
        <sz val="9"/>
        <rFont val="方正仿宋_GBK"/>
        <charset val="134"/>
      </rPr>
      <t>人）生活出行并降低农产品运输成本。</t>
    </r>
  </si>
  <si>
    <r>
      <rPr>
        <sz val="9"/>
        <rFont val="方正仿宋_GBK"/>
        <charset val="134"/>
      </rPr>
      <t>新建公路</t>
    </r>
    <r>
      <rPr>
        <sz val="9"/>
        <rFont val="Times New Roman"/>
        <charset val="0"/>
      </rPr>
      <t>2.2</t>
    </r>
    <r>
      <rPr>
        <sz val="9"/>
        <rFont val="方正仿宋_GBK"/>
        <charset val="134"/>
      </rPr>
      <t>公里。</t>
    </r>
  </si>
  <si>
    <r>
      <rPr>
        <sz val="9"/>
        <rFont val="方正仿宋_GBK"/>
        <charset val="134"/>
      </rPr>
      <t>受益建档立卡脱贫人数</t>
    </r>
    <r>
      <rPr>
        <sz val="9"/>
        <rFont val="Times New Roman"/>
        <charset val="0"/>
      </rPr>
      <t>≥</t>
    </r>
    <r>
      <rPr>
        <sz val="9"/>
        <rFont val="方正仿宋_GBK"/>
        <charset val="134"/>
      </rPr>
      <t>受益脱贫人口</t>
    </r>
    <r>
      <rPr>
        <sz val="9"/>
        <rFont val="Times New Roman"/>
        <charset val="0"/>
      </rPr>
      <t>22</t>
    </r>
    <r>
      <rPr>
        <sz val="9"/>
        <rFont val="方正仿宋_GBK"/>
        <charset val="134"/>
      </rPr>
      <t>人。</t>
    </r>
  </si>
  <si>
    <r>
      <rPr>
        <sz val="9"/>
        <rFont val="方正仿宋_GBK"/>
        <charset val="134"/>
      </rPr>
      <t>荣昌区</t>
    </r>
    <r>
      <rPr>
        <sz val="9"/>
        <rFont val="Times New Roman"/>
        <charset val="0"/>
      </rPr>
      <t>2021</t>
    </r>
    <r>
      <rPr>
        <sz val="9"/>
        <rFont val="方正仿宋_GBK"/>
        <charset val="134"/>
      </rPr>
      <t>年度盘龙镇合吴产业路建设工程</t>
    </r>
  </si>
  <si>
    <r>
      <rPr>
        <sz val="9"/>
        <rFont val="方正仿宋_GBK"/>
        <charset val="134"/>
      </rPr>
      <t>荣昌区</t>
    </r>
    <r>
      <rPr>
        <sz val="9"/>
        <rFont val="Times New Roman"/>
        <charset val="0"/>
      </rPr>
      <t>_</t>
    </r>
    <r>
      <rPr>
        <sz val="9"/>
        <rFont val="方正仿宋_GBK"/>
        <charset val="134"/>
      </rPr>
      <t>村基础设施</t>
    </r>
    <r>
      <rPr>
        <sz val="9"/>
        <rFont val="Times New Roman"/>
        <charset val="0"/>
      </rPr>
      <t>_</t>
    </r>
    <r>
      <rPr>
        <sz val="9"/>
        <rFont val="方正仿宋_GBK"/>
        <charset val="134"/>
      </rPr>
      <t>荣昌区</t>
    </r>
    <r>
      <rPr>
        <sz val="9"/>
        <rFont val="Times New Roman"/>
        <charset val="0"/>
      </rPr>
      <t>2021</t>
    </r>
    <r>
      <rPr>
        <sz val="9"/>
        <rFont val="方正仿宋_GBK"/>
        <charset val="134"/>
      </rPr>
      <t>年度盘龙镇合吴产业路建设工程</t>
    </r>
  </si>
  <si>
    <r>
      <rPr>
        <sz val="9"/>
        <rFont val="方正仿宋_GBK"/>
        <charset val="134"/>
      </rPr>
      <t>盘龙镇骑龙村建设</t>
    </r>
    <r>
      <rPr>
        <sz val="9"/>
        <rFont val="Times New Roman"/>
        <charset val="0"/>
      </rPr>
      <t>1</t>
    </r>
    <r>
      <rPr>
        <sz val="9"/>
        <rFont val="方正仿宋_GBK"/>
        <charset val="134"/>
      </rPr>
      <t>条共</t>
    </r>
    <r>
      <rPr>
        <sz val="9"/>
        <rFont val="Times New Roman"/>
        <charset val="0"/>
      </rPr>
      <t>4.9</t>
    </r>
    <r>
      <rPr>
        <sz val="9"/>
        <rFont val="方正仿宋_GBK"/>
        <charset val="134"/>
      </rPr>
      <t>公里长，宽</t>
    </r>
    <r>
      <rPr>
        <sz val="9"/>
        <rFont val="Times New Roman"/>
        <charset val="0"/>
      </rPr>
      <t>5.5</t>
    </r>
    <r>
      <rPr>
        <sz val="9"/>
        <rFont val="方正仿宋_GBK"/>
        <charset val="134"/>
      </rPr>
      <t>米的四好农村产业公路，该公路周边有塔罗科血橙基地</t>
    </r>
    <r>
      <rPr>
        <sz val="9"/>
        <rFont val="Times New Roman"/>
        <charset val="0"/>
      </rPr>
      <t>260</t>
    </r>
    <r>
      <rPr>
        <sz val="9"/>
        <rFont val="方正仿宋_GBK"/>
        <charset val="134"/>
      </rPr>
      <t>余亩、猕猴桃基地</t>
    </r>
    <r>
      <rPr>
        <sz val="9"/>
        <rFont val="Times New Roman"/>
        <charset val="0"/>
      </rPr>
      <t>40</t>
    </r>
    <r>
      <rPr>
        <sz val="9"/>
        <rFont val="方正仿宋_GBK"/>
        <charset val="134"/>
      </rPr>
      <t>余亩、春见柑橘（耙耙柑）基地</t>
    </r>
    <r>
      <rPr>
        <sz val="9"/>
        <rFont val="Times New Roman"/>
        <charset val="0"/>
      </rPr>
      <t>200</t>
    </r>
    <r>
      <rPr>
        <sz val="9"/>
        <rFont val="方正仿宋_GBK"/>
        <charset val="134"/>
      </rPr>
      <t>余亩，方便周边群众生产生生活与运输农产品，促进脱贫户增收致富。</t>
    </r>
  </si>
  <si>
    <r>
      <rPr>
        <sz val="9"/>
        <rFont val="方正仿宋_GBK"/>
        <charset val="134"/>
      </rPr>
      <t>荣昌区盘龙镇骑龙村</t>
    </r>
  </si>
  <si>
    <r>
      <rPr>
        <sz val="9"/>
        <rFont val="方正仿宋_GBK"/>
        <charset val="134"/>
      </rPr>
      <t>项目公路里程</t>
    </r>
    <r>
      <rPr>
        <sz val="9"/>
        <rFont val="Times New Roman"/>
        <charset val="0"/>
      </rPr>
      <t>4.9</t>
    </r>
    <r>
      <rPr>
        <sz val="9"/>
        <rFont val="方正仿宋_GBK"/>
        <charset val="134"/>
      </rPr>
      <t>公里，可解决盘龙镇骑龙村建档立卡脱贫户</t>
    </r>
    <r>
      <rPr>
        <sz val="9"/>
        <rFont val="Times New Roman"/>
        <charset val="0"/>
      </rPr>
      <t>206</t>
    </r>
    <r>
      <rPr>
        <sz val="9"/>
        <rFont val="方正仿宋_GBK"/>
        <charset val="134"/>
      </rPr>
      <t>人出行问题。</t>
    </r>
  </si>
  <si>
    <r>
      <rPr>
        <sz val="9"/>
        <rFont val="方正仿宋_GBK"/>
        <charset val="134"/>
      </rPr>
      <t>群众全程监督施工，通过改善交通条件，可解决盘龙镇骑龙村建档立卡脱贫户</t>
    </r>
    <r>
      <rPr>
        <sz val="9"/>
        <rFont val="Times New Roman"/>
        <charset val="0"/>
      </rPr>
      <t>58</t>
    </r>
    <r>
      <rPr>
        <sz val="9"/>
        <rFont val="方正仿宋_GBK"/>
        <charset val="134"/>
      </rPr>
      <t>户、</t>
    </r>
    <r>
      <rPr>
        <sz val="9"/>
        <rFont val="Times New Roman"/>
        <charset val="0"/>
      </rPr>
      <t>206</t>
    </r>
    <r>
      <rPr>
        <sz val="9"/>
        <rFont val="方正仿宋_GBK"/>
        <charset val="134"/>
      </rPr>
      <t>人生活出行并降低农产品运输成本，进一步带动产业增收。</t>
    </r>
  </si>
  <si>
    <r>
      <rPr>
        <sz val="9"/>
        <rFont val="方正仿宋_GBK"/>
        <charset val="134"/>
      </rPr>
      <t>新建公路</t>
    </r>
    <r>
      <rPr>
        <sz val="9"/>
        <rFont val="Times New Roman"/>
        <charset val="0"/>
      </rPr>
      <t>4.9</t>
    </r>
    <r>
      <rPr>
        <sz val="9"/>
        <rFont val="方正仿宋_GBK"/>
        <charset val="134"/>
      </rPr>
      <t>公里。</t>
    </r>
  </si>
  <si>
    <r>
      <rPr>
        <sz val="9"/>
        <rFont val="方正仿宋_GBK"/>
        <charset val="134"/>
      </rPr>
      <t>受益建档立卡脱贫人数</t>
    </r>
    <r>
      <rPr>
        <sz val="9"/>
        <rFont val="Times New Roman"/>
        <charset val="0"/>
      </rPr>
      <t>≥</t>
    </r>
    <r>
      <rPr>
        <sz val="9"/>
        <rFont val="方正仿宋_GBK"/>
        <charset val="134"/>
      </rPr>
      <t>受益脱贫人口</t>
    </r>
    <r>
      <rPr>
        <sz val="9"/>
        <rFont val="Times New Roman"/>
        <charset val="0"/>
      </rPr>
      <t>206</t>
    </r>
    <r>
      <rPr>
        <sz val="9"/>
        <rFont val="方正仿宋_GBK"/>
        <charset val="134"/>
      </rPr>
      <t>人。</t>
    </r>
  </si>
  <si>
    <r>
      <rPr>
        <sz val="9"/>
        <rFont val="方正仿宋_GBK"/>
        <charset val="134"/>
      </rPr>
      <t>邓川</t>
    </r>
  </si>
  <si>
    <t>18983923307</t>
  </si>
  <si>
    <r>
      <rPr>
        <sz val="9"/>
        <rFont val="方正仿宋_GBK"/>
        <charset val="134"/>
      </rPr>
      <t>荣昌区</t>
    </r>
    <r>
      <rPr>
        <sz val="9"/>
        <rFont val="Times New Roman"/>
        <charset val="0"/>
      </rPr>
      <t>2021</t>
    </r>
    <r>
      <rPr>
        <sz val="9"/>
        <rFont val="方正仿宋_GBK"/>
        <charset val="134"/>
      </rPr>
      <t>年度峰高街道三横桥公路建设工程</t>
    </r>
  </si>
  <si>
    <r>
      <rPr>
        <sz val="9"/>
        <rFont val="方正仿宋_GBK"/>
        <charset val="134"/>
      </rPr>
      <t>荣昌区</t>
    </r>
    <r>
      <rPr>
        <sz val="9"/>
        <rFont val="Times New Roman"/>
        <charset val="0"/>
      </rPr>
      <t>_</t>
    </r>
    <r>
      <rPr>
        <sz val="9"/>
        <rFont val="方正仿宋_GBK"/>
        <charset val="134"/>
      </rPr>
      <t>村基础设施</t>
    </r>
    <r>
      <rPr>
        <sz val="9"/>
        <rFont val="Times New Roman"/>
        <charset val="0"/>
      </rPr>
      <t>_</t>
    </r>
    <r>
      <rPr>
        <sz val="9"/>
        <rFont val="方正仿宋_GBK"/>
        <charset val="134"/>
      </rPr>
      <t>荣昌区</t>
    </r>
    <r>
      <rPr>
        <sz val="9"/>
        <rFont val="Times New Roman"/>
        <charset val="0"/>
      </rPr>
      <t>2021</t>
    </r>
    <r>
      <rPr>
        <sz val="9"/>
        <rFont val="方正仿宋_GBK"/>
        <charset val="134"/>
      </rPr>
      <t>年度峰高街道三横桥公路建设工程</t>
    </r>
  </si>
  <si>
    <r>
      <rPr>
        <sz val="9"/>
        <rFont val="方正仿宋_GBK"/>
        <charset val="134"/>
      </rPr>
      <t>项目公路里程</t>
    </r>
    <r>
      <rPr>
        <sz val="9"/>
        <rFont val="Times New Roman"/>
        <charset val="0"/>
      </rPr>
      <t>1.2</t>
    </r>
    <r>
      <rPr>
        <sz val="9"/>
        <rFont val="方正仿宋_GBK"/>
        <charset val="134"/>
      </rPr>
      <t>公里，可解决峰高街道唐冲村</t>
    </r>
    <r>
      <rPr>
        <sz val="9"/>
        <rFont val="Times New Roman"/>
        <charset val="0"/>
      </rPr>
      <t>428</t>
    </r>
    <r>
      <rPr>
        <sz val="9"/>
        <rFont val="方正仿宋_GBK"/>
        <charset val="134"/>
      </rPr>
      <t>人（其中建档立卡脱贫户</t>
    </r>
    <r>
      <rPr>
        <sz val="9"/>
        <rFont val="Times New Roman"/>
        <charset val="0"/>
      </rPr>
      <t>26</t>
    </r>
    <r>
      <rPr>
        <sz val="9"/>
        <rFont val="方正仿宋_GBK"/>
        <charset val="134"/>
      </rPr>
      <t>人）出行问题。</t>
    </r>
  </si>
  <si>
    <r>
      <rPr>
        <sz val="9"/>
        <rFont val="方正仿宋_GBK"/>
        <charset val="134"/>
      </rPr>
      <t>荣昌区峰高街道唐冲村</t>
    </r>
  </si>
  <si>
    <r>
      <rPr>
        <sz val="9"/>
        <rFont val="方正仿宋_GBK"/>
        <charset val="134"/>
      </rPr>
      <t>群众全程监督施工，通过改善交通条件，方便</t>
    </r>
    <r>
      <rPr>
        <sz val="9"/>
        <rFont val="Times New Roman"/>
        <charset val="0"/>
      </rPr>
      <t>428</t>
    </r>
    <r>
      <rPr>
        <sz val="9"/>
        <rFont val="方正仿宋_GBK"/>
        <charset val="134"/>
      </rPr>
      <t>人（其中建档立卡脱贫户</t>
    </r>
    <r>
      <rPr>
        <sz val="9"/>
        <rFont val="Times New Roman"/>
        <charset val="0"/>
      </rPr>
      <t>26</t>
    </r>
    <r>
      <rPr>
        <sz val="9"/>
        <rFont val="方正仿宋_GBK"/>
        <charset val="134"/>
      </rPr>
      <t>人）生活出行并降低农产品运输成本。</t>
    </r>
  </si>
  <si>
    <r>
      <rPr>
        <sz val="9"/>
        <rFont val="方正仿宋_GBK"/>
        <charset val="134"/>
      </rPr>
      <t>脱贫村改建公路里程</t>
    </r>
    <r>
      <rPr>
        <sz val="9"/>
        <rFont val="Times New Roman"/>
        <charset val="0"/>
      </rPr>
      <t>1.2</t>
    </r>
    <r>
      <rPr>
        <sz val="9"/>
        <rFont val="方正仿宋_GBK"/>
        <charset val="134"/>
      </rPr>
      <t>公里</t>
    </r>
  </si>
  <si>
    <r>
      <rPr>
        <sz val="9"/>
        <rFont val="方正仿宋_GBK"/>
        <charset val="134"/>
      </rPr>
      <t>受益建档立卡脱贫人数</t>
    </r>
    <r>
      <rPr>
        <sz val="9"/>
        <rFont val="Times New Roman"/>
        <charset val="0"/>
      </rPr>
      <t>≥</t>
    </r>
    <r>
      <rPr>
        <sz val="9"/>
        <rFont val="方正仿宋_GBK"/>
        <charset val="134"/>
      </rPr>
      <t>受益脱贫人口</t>
    </r>
    <r>
      <rPr>
        <sz val="9"/>
        <rFont val="Times New Roman"/>
        <charset val="0"/>
      </rPr>
      <t>26</t>
    </r>
    <r>
      <rPr>
        <sz val="9"/>
        <rFont val="方正仿宋_GBK"/>
        <charset val="134"/>
      </rPr>
      <t>人。</t>
    </r>
  </si>
  <si>
    <r>
      <rPr>
        <sz val="9"/>
        <rFont val="方正仿宋_GBK"/>
        <charset val="134"/>
      </rPr>
      <t>荣昌区</t>
    </r>
    <r>
      <rPr>
        <sz val="9"/>
        <rFont val="Times New Roman"/>
        <charset val="0"/>
      </rPr>
      <t>2021</t>
    </r>
    <r>
      <rPr>
        <sz val="9"/>
        <rFont val="方正仿宋_GBK"/>
        <charset val="134"/>
      </rPr>
      <t>年度荣隆镇荣开产业路建设工程</t>
    </r>
  </si>
  <si>
    <r>
      <rPr>
        <sz val="9"/>
        <rFont val="方正仿宋_GBK"/>
        <charset val="134"/>
      </rPr>
      <t>荣昌区</t>
    </r>
    <r>
      <rPr>
        <sz val="9"/>
        <rFont val="Times New Roman"/>
        <charset val="0"/>
      </rPr>
      <t>_</t>
    </r>
    <r>
      <rPr>
        <sz val="9"/>
        <rFont val="方正仿宋_GBK"/>
        <charset val="134"/>
      </rPr>
      <t>村基础设施</t>
    </r>
    <r>
      <rPr>
        <sz val="9"/>
        <rFont val="Times New Roman"/>
        <charset val="0"/>
      </rPr>
      <t>_</t>
    </r>
    <r>
      <rPr>
        <sz val="9"/>
        <rFont val="方正仿宋_GBK"/>
        <charset val="134"/>
      </rPr>
      <t>荣昌区</t>
    </r>
    <r>
      <rPr>
        <sz val="9"/>
        <rFont val="Times New Roman"/>
        <charset val="0"/>
      </rPr>
      <t>2021</t>
    </r>
    <r>
      <rPr>
        <sz val="9"/>
        <rFont val="方正仿宋_GBK"/>
        <charset val="134"/>
      </rPr>
      <t>年度荣隆镇荣开产业路建设工程</t>
    </r>
  </si>
  <si>
    <r>
      <rPr>
        <sz val="9"/>
        <rFont val="方正仿宋_GBK"/>
        <charset val="134"/>
      </rPr>
      <t>荣隆镇玉久村、柏香村建设一条公路里程为</t>
    </r>
    <r>
      <rPr>
        <sz val="9"/>
        <rFont val="Times New Roman"/>
        <charset val="0"/>
      </rPr>
      <t>3.797</t>
    </r>
    <r>
      <rPr>
        <sz val="9"/>
        <rFont val="方正仿宋_GBK"/>
        <charset val="134"/>
      </rPr>
      <t>公里的四好农村公路，可解决玉久村、柏香村</t>
    </r>
    <r>
      <rPr>
        <sz val="9"/>
        <rFont val="Times New Roman"/>
        <charset val="0"/>
      </rPr>
      <t>1725</t>
    </r>
    <r>
      <rPr>
        <sz val="9"/>
        <rFont val="方正仿宋_GBK"/>
        <charset val="134"/>
      </rPr>
      <t>人（其中建档立卡脱贫户</t>
    </r>
    <r>
      <rPr>
        <sz val="9"/>
        <rFont val="Times New Roman"/>
        <charset val="0"/>
      </rPr>
      <t>127</t>
    </r>
    <r>
      <rPr>
        <sz val="9"/>
        <rFont val="方正仿宋_GBK"/>
        <charset val="134"/>
      </rPr>
      <t>人）出行问题。该公路周边有汤洪华水稻种植田约</t>
    </r>
    <r>
      <rPr>
        <sz val="9"/>
        <rFont val="Times New Roman"/>
        <charset val="0"/>
      </rPr>
      <t>200</t>
    </r>
    <r>
      <rPr>
        <sz val="9"/>
        <rFont val="方正仿宋_GBK"/>
        <charset val="134"/>
      </rPr>
      <t>亩，方便周边群众生产生活与运输农产品，促进群众增收致富。</t>
    </r>
  </si>
  <si>
    <r>
      <rPr>
        <sz val="9"/>
        <rFont val="方正仿宋_GBK"/>
        <charset val="134"/>
      </rPr>
      <t>荣昌区荣隆镇玉久村、柏香村</t>
    </r>
  </si>
  <si>
    <r>
      <rPr>
        <sz val="9"/>
        <color rgb="FFFF0000"/>
        <rFont val="宋体"/>
        <charset val="134"/>
      </rPr>
      <t>项目公路里程</t>
    </r>
    <r>
      <rPr>
        <sz val="9"/>
        <color rgb="FFFF0000"/>
        <rFont val="Times New Roman"/>
        <charset val="0"/>
      </rPr>
      <t>3.797</t>
    </r>
    <r>
      <rPr>
        <sz val="9"/>
        <color rgb="FFFF0000"/>
        <rFont val="宋体"/>
        <charset val="134"/>
      </rPr>
      <t>公里，可解决玉久村、柏香村</t>
    </r>
    <r>
      <rPr>
        <sz val="9"/>
        <color rgb="FFFF0000"/>
        <rFont val="Times New Roman"/>
        <charset val="0"/>
      </rPr>
      <t>1725</t>
    </r>
    <r>
      <rPr>
        <sz val="9"/>
        <color rgb="FFFF0000"/>
        <rFont val="宋体"/>
        <charset val="134"/>
      </rPr>
      <t>人（其中建档立卡脱贫户</t>
    </r>
    <r>
      <rPr>
        <sz val="9"/>
        <color rgb="FFFF0000"/>
        <rFont val="Times New Roman"/>
        <charset val="0"/>
      </rPr>
      <t>103</t>
    </r>
    <r>
      <rPr>
        <sz val="9"/>
        <color rgb="FFFF0000"/>
        <rFont val="宋体"/>
        <charset val="134"/>
      </rPr>
      <t>人）出行问题。</t>
    </r>
  </si>
  <si>
    <r>
      <rPr>
        <sz val="9"/>
        <rFont val="方正仿宋_GBK"/>
        <charset val="134"/>
      </rPr>
      <t>群众全程监督施工，通过基础设施道路，方便</t>
    </r>
    <r>
      <rPr>
        <sz val="9"/>
        <rFont val="Times New Roman"/>
        <charset val="0"/>
      </rPr>
      <t>1725</t>
    </r>
    <r>
      <rPr>
        <sz val="9"/>
        <rFont val="方正仿宋_GBK"/>
        <charset val="134"/>
      </rPr>
      <t>人（其中建档立卡脱贫户</t>
    </r>
    <r>
      <rPr>
        <sz val="9"/>
        <rFont val="Times New Roman"/>
        <charset val="0"/>
      </rPr>
      <t>103</t>
    </r>
    <r>
      <rPr>
        <sz val="9"/>
        <rFont val="方正仿宋_GBK"/>
        <charset val="134"/>
      </rPr>
      <t>人）生活出行并降低农产品运输成本，进一步带动产业增收。</t>
    </r>
  </si>
  <si>
    <r>
      <rPr>
        <sz val="9"/>
        <rFont val="方正仿宋_GBK"/>
        <charset val="134"/>
      </rPr>
      <t>项目公路里程</t>
    </r>
    <r>
      <rPr>
        <sz val="9"/>
        <rFont val="Times New Roman"/>
        <charset val="0"/>
      </rPr>
      <t>3.797</t>
    </r>
    <r>
      <rPr>
        <sz val="9"/>
        <rFont val="方正仿宋_GBK"/>
        <charset val="134"/>
      </rPr>
      <t>公里，可解决玉久村、柏香村</t>
    </r>
    <r>
      <rPr>
        <sz val="9"/>
        <rFont val="Times New Roman"/>
        <charset val="0"/>
      </rPr>
      <t>1725</t>
    </r>
    <r>
      <rPr>
        <sz val="9"/>
        <rFont val="方正仿宋_GBK"/>
        <charset val="134"/>
      </rPr>
      <t>人（其中建档立卡脱贫户</t>
    </r>
    <r>
      <rPr>
        <sz val="9"/>
        <rFont val="Times New Roman"/>
        <charset val="0"/>
      </rPr>
      <t>103</t>
    </r>
    <r>
      <rPr>
        <sz val="9"/>
        <rFont val="方正仿宋_GBK"/>
        <charset val="134"/>
      </rPr>
      <t>人）出行问题。</t>
    </r>
  </si>
  <si>
    <r>
      <rPr>
        <sz val="9"/>
        <rFont val="方正仿宋_GBK"/>
        <charset val="134"/>
      </rPr>
      <t>脱贫村改建公路里程</t>
    </r>
    <r>
      <rPr>
        <sz val="9"/>
        <rFont val="Times New Roman"/>
        <charset val="0"/>
      </rPr>
      <t>3.797</t>
    </r>
    <r>
      <rPr>
        <sz val="9"/>
        <rFont val="方正仿宋_GBK"/>
        <charset val="134"/>
      </rPr>
      <t>公里。</t>
    </r>
  </si>
  <si>
    <r>
      <rPr>
        <sz val="9"/>
        <rFont val="方正仿宋_GBK"/>
        <charset val="134"/>
      </rPr>
      <t>荣昌区</t>
    </r>
    <r>
      <rPr>
        <sz val="9"/>
        <rFont val="Times New Roman"/>
        <charset val="0"/>
      </rPr>
      <t>2021</t>
    </r>
    <r>
      <rPr>
        <sz val="9"/>
        <rFont val="方正仿宋_GBK"/>
        <charset val="134"/>
      </rPr>
      <t>年度峰高街道干路路建设工程</t>
    </r>
  </si>
  <si>
    <r>
      <rPr>
        <sz val="9"/>
        <rFont val="方正仿宋_GBK"/>
        <charset val="134"/>
      </rPr>
      <t>荣昌区</t>
    </r>
    <r>
      <rPr>
        <sz val="9"/>
        <rFont val="Times New Roman"/>
        <charset val="0"/>
      </rPr>
      <t>_</t>
    </r>
    <r>
      <rPr>
        <sz val="9"/>
        <rFont val="方正仿宋_GBK"/>
        <charset val="134"/>
      </rPr>
      <t>村基础设施</t>
    </r>
    <r>
      <rPr>
        <sz val="9"/>
        <rFont val="Times New Roman"/>
        <charset val="0"/>
      </rPr>
      <t>_</t>
    </r>
    <r>
      <rPr>
        <sz val="9"/>
        <rFont val="方正仿宋_GBK"/>
        <charset val="134"/>
      </rPr>
      <t>荣昌区</t>
    </r>
    <r>
      <rPr>
        <sz val="9"/>
        <rFont val="Times New Roman"/>
        <charset val="0"/>
      </rPr>
      <t>2021</t>
    </r>
    <r>
      <rPr>
        <sz val="9"/>
        <rFont val="方正仿宋_GBK"/>
        <charset val="134"/>
      </rPr>
      <t>年度峰高街道干路路建设工程</t>
    </r>
  </si>
  <si>
    <r>
      <rPr>
        <sz val="9"/>
        <rFont val="方正仿宋_GBK"/>
        <charset val="134"/>
      </rPr>
      <t>项目公路里程</t>
    </r>
    <r>
      <rPr>
        <sz val="9"/>
        <rFont val="Times New Roman"/>
        <charset val="0"/>
      </rPr>
      <t>1.4</t>
    </r>
    <r>
      <rPr>
        <sz val="9"/>
        <rFont val="方正仿宋_GBK"/>
        <charset val="134"/>
      </rPr>
      <t>公里，可解决峰高街道金银村</t>
    </r>
    <r>
      <rPr>
        <sz val="9"/>
        <rFont val="Times New Roman"/>
        <charset val="0"/>
      </rPr>
      <t>460</t>
    </r>
    <r>
      <rPr>
        <sz val="9"/>
        <rFont val="方正仿宋_GBK"/>
        <charset val="134"/>
      </rPr>
      <t>人（其中建档立卡脱贫户</t>
    </r>
    <r>
      <rPr>
        <sz val="9"/>
        <rFont val="Times New Roman"/>
        <charset val="0"/>
      </rPr>
      <t>20</t>
    </r>
    <r>
      <rPr>
        <sz val="9"/>
        <rFont val="方正仿宋_GBK"/>
        <charset val="134"/>
      </rPr>
      <t>人）出行问题。</t>
    </r>
  </si>
  <si>
    <r>
      <rPr>
        <sz val="9"/>
        <rFont val="方正仿宋_GBK"/>
        <charset val="134"/>
      </rPr>
      <t>荣昌区峰高街道金银村</t>
    </r>
  </si>
  <si>
    <r>
      <rPr>
        <sz val="9"/>
        <rFont val="方正仿宋_GBK"/>
        <charset val="134"/>
      </rPr>
      <t>群众全程监督施工，通过改善交通条件，方便</t>
    </r>
    <r>
      <rPr>
        <sz val="9"/>
        <rFont val="Times New Roman"/>
        <charset val="0"/>
      </rPr>
      <t>460</t>
    </r>
    <r>
      <rPr>
        <sz val="9"/>
        <rFont val="方正仿宋_GBK"/>
        <charset val="134"/>
      </rPr>
      <t>人（其中建档立卡脱贫户</t>
    </r>
    <r>
      <rPr>
        <sz val="9"/>
        <rFont val="Times New Roman"/>
        <charset val="0"/>
      </rPr>
      <t>20</t>
    </r>
    <r>
      <rPr>
        <sz val="9"/>
        <rFont val="方正仿宋_GBK"/>
        <charset val="134"/>
      </rPr>
      <t>人）生活出行并降低农产品运输成本。</t>
    </r>
  </si>
  <si>
    <r>
      <rPr>
        <sz val="9"/>
        <rFont val="方正仿宋_GBK"/>
        <charset val="134"/>
      </rPr>
      <t>脱贫村改建公路里程</t>
    </r>
    <r>
      <rPr>
        <sz val="9"/>
        <rFont val="Times New Roman"/>
        <charset val="0"/>
      </rPr>
      <t>1.4</t>
    </r>
    <r>
      <rPr>
        <sz val="9"/>
        <rFont val="方正仿宋_GBK"/>
        <charset val="134"/>
      </rPr>
      <t>公里</t>
    </r>
  </si>
  <si>
    <r>
      <rPr>
        <sz val="9"/>
        <rFont val="方正仿宋_GBK"/>
        <charset val="134"/>
      </rPr>
      <t>荣昌区</t>
    </r>
    <r>
      <rPr>
        <sz val="9"/>
        <rFont val="Times New Roman"/>
        <charset val="0"/>
      </rPr>
      <t>2021</t>
    </r>
    <r>
      <rPr>
        <sz val="9"/>
        <rFont val="方正仿宋_GBK"/>
        <charset val="134"/>
      </rPr>
      <t>年度盘龙镇高码头路建设工程</t>
    </r>
  </si>
  <si>
    <r>
      <rPr>
        <sz val="9"/>
        <rFont val="方正仿宋_GBK"/>
        <charset val="134"/>
      </rPr>
      <t>荣昌区</t>
    </r>
    <r>
      <rPr>
        <sz val="9"/>
        <rFont val="Times New Roman"/>
        <charset val="0"/>
      </rPr>
      <t>_</t>
    </r>
    <r>
      <rPr>
        <sz val="9"/>
        <rFont val="方正仿宋_GBK"/>
        <charset val="134"/>
      </rPr>
      <t>村基础设施</t>
    </r>
    <r>
      <rPr>
        <sz val="9"/>
        <rFont val="Times New Roman"/>
        <charset val="0"/>
      </rPr>
      <t>_</t>
    </r>
    <r>
      <rPr>
        <sz val="9"/>
        <rFont val="方正仿宋_GBK"/>
        <charset val="134"/>
      </rPr>
      <t>荣昌区</t>
    </r>
    <r>
      <rPr>
        <sz val="9"/>
        <rFont val="Times New Roman"/>
        <charset val="0"/>
      </rPr>
      <t>2021</t>
    </r>
    <r>
      <rPr>
        <sz val="9"/>
        <rFont val="方正仿宋_GBK"/>
        <charset val="134"/>
      </rPr>
      <t>年度盘龙镇高码头路建设工程</t>
    </r>
  </si>
  <si>
    <r>
      <rPr>
        <sz val="9"/>
        <rFont val="方正仿宋_GBK"/>
        <charset val="134"/>
      </rPr>
      <t>盘龙镇石田村新建长</t>
    </r>
    <r>
      <rPr>
        <sz val="9"/>
        <rFont val="Times New Roman"/>
        <charset val="0"/>
      </rPr>
      <t>2.1</t>
    </r>
    <r>
      <rPr>
        <sz val="9"/>
        <rFont val="方正仿宋_GBK"/>
        <charset val="134"/>
      </rPr>
      <t>公里，宽</t>
    </r>
    <r>
      <rPr>
        <sz val="9"/>
        <rFont val="Times New Roman"/>
        <charset val="0"/>
      </rPr>
      <t>4.5</t>
    </r>
    <r>
      <rPr>
        <sz val="9"/>
        <rFont val="方正仿宋_GBK"/>
        <charset val="134"/>
      </rPr>
      <t>米的混凝土路面。</t>
    </r>
  </si>
  <si>
    <r>
      <rPr>
        <sz val="9"/>
        <rFont val="方正仿宋_GBK"/>
        <charset val="134"/>
      </rPr>
      <t>荣昌区盘龙镇石田村</t>
    </r>
  </si>
  <si>
    <r>
      <rPr>
        <sz val="9"/>
        <rFont val="方正仿宋_GBK"/>
        <charset val="134"/>
      </rPr>
      <t>项目公路里程</t>
    </r>
    <r>
      <rPr>
        <sz val="9"/>
        <rFont val="Times New Roman"/>
        <charset val="0"/>
      </rPr>
      <t>2.1</t>
    </r>
    <r>
      <rPr>
        <sz val="9"/>
        <rFont val="方正仿宋_GBK"/>
        <charset val="134"/>
      </rPr>
      <t>公里，可解决盘龙镇石田村建档立卡脱贫户</t>
    </r>
    <r>
      <rPr>
        <sz val="9"/>
        <rFont val="Times New Roman"/>
        <charset val="0"/>
      </rPr>
      <t>17</t>
    </r>
    <r>
      <rPr>
        <sz val="9"/>
        <rFont val="方正仿宋_GBK"/>
        <charset val="134"/>
      </rPr>
      <t>户、</t>
    </r>
    <r>
      <rPr>
        <sz val="9"/>
        <rFont val="Times New Roman"/>
        <charset val="0"/>
      </rPr>
      <t>58</t>
    </r>
    <r>
      <rPr>
        <sz val="9"/>
        <rFont val="方正仿宋_GBK"/>
        <charset val="134"/>
      </rPr>
      <t>人出行问题。</t>
    </r>
  </si>
  <si>
    <r>
      <rPr>
        <sz val="9"/>
        <rFont val="方正仿宋_GBK"/>
        <charset val="134"/>
      </rPr>
      <t>群众全程监督施工，通过改善交通条件，可解决盘龙镇石田村建档立卡脱贫户</t>
    </r>
    <r>
      <rPr>
        <sz val="9"/>
        <rFont val="Times New Roman"/>
        <charset val="0"/>
      </rPr>
      <t>17</t>
    </r>
    <r>
      <rPr>
        <sz val="9"/>
        <rFont val="方正仿宋_GBK"/>
        <charset val="134"/>
      </rPr>
      <t>户、</t>
    </r>
    <r>
      <rPr>
        <sz val="9"/>
        <rFont val="Times New Roman"/>
        <charset val="0"/>
      </rPr>
      <t>58</t>
    </r>
    <r>
      <rPr>
        <sz val="9"/>
        <rFont val="方正仿宋_GBK"/>
        <charset val="134"/>
      </rPr>
      <t>人生活出行并降低农产品运输成本。</t>
    </r>
  </si>
  <si>
    <r>
      <rPr>
        <sz val="9"/>
        <rFont val="方正仿宋_GBK"/>
        <charset val="134"/>
      </rPr>
      <t>新建公路</t>
    </r>
    <r>
      <rPr>
        <sz val="9"/>
        <rFont val="Times New Roman"/>
        <charset val="0"/>
      </rPr>
      <t>2.1</t>
    </r>
    <r>
      <rPr>
        <sz val="9"/>
        <rFont val="方正仿宋_GBK"/>
        <charset val="134"/>
      </rPr>
      <t>公里。</t>
    </r>
  </si>
  <si>
    <r>
      <rPr>
        <sz val="9"/>
        <rFont val="方正仿宋_GBK"/>
        <charset val="134"/>
      </rPr>
      <t>荣昌区</t>
    </r>
    <r>
      <rPr>
        <sz val="9"/>
        <rFont val="Times New Roman"/>
        <charset val="0"/>
      </rPr>
      <t>2021</t>
    </r>
    <r>
      <rPr>
        <sz val="9"/>
        <rFont val="方正仿宋_GBK"/>
        <charset val="134"/>
      </rPr>
      <t>年度盘龙镇永陵村少数民族资金农排管道延伸项目</t>
    </r>
  </si>
  <si>
    <r>
      <rPr>
        <sz val="9"/>
        <rFont val="方正仿宋_GBK"/>
        <charset val="134"/>
      </rPr>
      <t>荣昌区</t>
    </r>
    <r>
      <rPr>
        <sz val="9"/>
        <rFont val="Times New Roman"/>
        <charset val="0"/>
      </rPr>
      <t>_</t>
    </r>
    <r>
      <rPr>
        <sz val="9"/>
        <rFont val="方正仿宋_GBK"/>
        <charset val="134"/>
      </rPr>
      <t>村基础设施</t>
    </r>
    <r>
      <rPr>
        <sz val="9"/>
        <rFont val="Times New Roman"/>
        <charset val="0"/>
      </rPr>
      <t>_</t>
    </r>
    <r>
      <rPr>
        <sz val="9"/>
        <rFont val="方正仿宋_GBK"/>
        <charset val="134"/>
      </rPr>
      <t>荣昌区</t>
    </r>
    <r>
      <rPr>
        <sz val="9"/>
        <rFont val="Times New Roman"/>
        <charset val="0"/>
      </rPr>
      <t>2021</t>
    </r>
    <r>
      <rPr>
        <sz val="9"/>
        <rFont val="方正仿宋_GBK"/>
        <charset val="134"/>
      </rPr>
      <t>年度盘龙镇永陵村少数民族资金农排管道延伸项目</t>
    </r>
  </si>
  <si>
    <r>
      <rPr>
        <sz val="9"/>
        <rFont val="方正仿宋_GBK"/>
        <charset val="134"/>
      </rPr>
      <t>在盘龙镇永陵村建设延伸农排管道</t>
    </r>
    <r>
      <rPr>
        <sz val="9"/>
        <rFont val="Times New Roman"/>
        <charset val="0"/>
      </rPr>
      <t>500</t>
    </r>
    <r>
      <rPr>
        <sz val="9"/>
        <rFont val="方正仿宋_GBK"/>
        <charset val="134"/>
      </rPr>
      <t>米</t>
    </r>
  </si>
  <si>
    <r>
      <rPr>
        <sz val="9"/>
        <rFont val="方正仿宋_GBK"/>
        <charset val="134"/>
      </rPr>
      <t>盘龙镇永陵村</t>
    </r>
  </si>
  <si>
    <r>
      <rPr>
        <sz val="9"/>
        <rFont val="方正仿宋_GBK"/>
        <charset val="134"/>
      </rPr>
      <t>延伸农排管道</t>
    </r>
    <r>
      <rPr>
        <sz val="9"/>
        <rFont val="Times New Roman"/>
        <charset val="0"/>
      </rPr>
      <t>500</t>
    </r>
    <r>
      <rPr>
        <sz val="9"/>
        <rFont val="方正仿宋_GBK"/>
        <charset val="134"/>
      </rPr>
      <t>米，解决群众生产灌溉缺水问题，增加群众收入。</t>
    </r>
  </si>
  <si>
    <r>
      <rPr>
        <sz val="9"/>
        <rFont val="方正仿宋_GBK"/>
        <charset val="134"/>
      </rPr>
      <t>群众全程监督施工进度和质量。助推乡村振兴项目实施，带动产业发展，增加收入。</t>
    </r>
  </si>
  <si>
    <r>
      <rPr>
        <sz val="9"/>
        <rFont val="方正仿宋_GBK"/>
        <charset val="134"/>
      </rPr>
      <t>农排管道长度</t>
    </r>
    <r>
      <rPr>
        <sz val="9"/>
        <rFont val="Times New Roman"/>
        <charset val="0"/>
      </rPr>
      <t>≥500</t>
    </r>
    <r>
      <rPr>
        <sz val="9"/>
        <rFont val="方正仿宋_GBK"/>
        <charset val="134"/>
      </rPr>
      <t>米</t>
    </r>
  </si>
  <si>
    <r>
      <rPr>
        <sz val="9"/>
        <rFont val="方正仿宋_GBK"/>
        <charset val="134"/>
      </rPr>
      <t>项目验收合格率</t>
    </r>
    <r>
      <rPr>
        <sz val="9"/>
        <rFont val="Times New Roman"/>
        <charset val="0"/>
      </rPr>
      <t>100%</t>
    </r>
  </si>
  <si>
    <r>
      <rPr>
        <sz val="9"/>
        <rFont val="方正仿宋_GBK"/>
        <charset val="134"/>
      </rPr>
      <t>延伸管道每米成本</t>
    </r>
    <r>
      <rPr>
        <sz val="9"/>
        <rFont val="Times New Roman"/>
        <charset val="0"/>
      </rPr>
      <t>≤250</t>
    </r>
    <r>
      <rPr>
        <sz val="9"/>
        <rFont val="方正仿宋_GBK"/>
        <charset val="134"/>
      </rPr>
      <t>元</t>
    </r>
  </si>
  <si>
    <r>
      <rPr>
        <sz val="9"/>
        <rFont val="方正仿宋_GBK"/>
        <charset val="134"/>
      </rPr>
      <t>建档立卡脱贫户人均纯收入增长幅度</t>
    </r>
    <r>
      <rPr>
        <sz val="9"/>
        <rFont val="Times New Roman"/>
        <charset val="0"/>
      </rPr>
      <t>≥5%</t>
    </r>
  </si>
  <si>
    <r>
      <rPr>
        <sz val="9"/>
        <rFont val="方正仿宋_GBK"/>
        <charset val="134"/>
      </rPr>
      <t>受益建档立卡脱贫人数</t>
    </r>
    <r>
      <rPr>
        <sz val="9"/>
        <rFont val="Times New Roman"/>
        <charset val="0"/>
      </rPr>
      <t>≥82</t>
    </r>
    <r>
      <rPr>
        <sz val="9"/>
        <rFont val="方正仿宋_GBK"/>
        <charset val="134"/>
      </rPr>
      <t>人。</t>
    </r>
  </si>
  <si>
    <r>
      <rPr>
        <sz val="9"/>
        <rFont val="方正仿宋_GBK"/>
        <charset val="134"/>
      </rPr>
      <t>受益年限</t>
    </r>
    <r>
      <rPr>
        <sz val="9"/>
        <rFont val="Times New Roman"/>
        <charset val="0"/>
      </rPr>
      <t>≥3</t>
    </r>
    <r>
      <rPr>
        <sz val="9"/>
        <rFont val="方正仿宋_GBK"/>
        <charset val="134"/>
      </rPr>
      <t>年</t>
    </r>
  </si>
  <si>
    <r>
      <rPr>
        <sz val="9"/>
        <rFont val="方正仿宋_GBK"/>
        <charset val="134"/>
      </rPr>
      <t>盘龙镇人民政府</t>
    </r>
  </si>
  <si>
    <r>
      <rPr>
        <sz val="9"/>
        <rFont val="方正仿宋_GBK"/>
        <charset val="134"/>
      </rPr>
      <t>廖雪红</t>
    </r>
  </si>
  <si>
    <r>
      <rPr>
        <sz val="9"/>
        <rFont val="方正仿宋_GBK"/>
        <charset val="134"/>
      </rPr>
      <t>荣昌区</t>
    </r>
    <r>
      <rPr>
        <sz val="9"/>
        <rFont val="Times New Roman"/>
        <charset val="0"/>
      </rPr>
      <t>2021</t>
    </r>
    <r>
      <rPr>
        <sz val="9"/>
        <rFont val="方正仿宋_GBK"/>
        <charset val="134"/>
      </rPr>
      <t>年度远觉镇狮子桥村少数民族资金公路项目</t>
    </r>
  </si>
  <si>
    <r>
      <rPr>
        <sz val="9"/>
        <rFont val="方正仿宋_GBK"/>
        <charset val="134"/>
      </rPr>
      <t>荣昌区</t>
    </r>
    <r>
      <rPr>
        <sz val="9"/>
        <rFont val="Times New Roman"/>
        <charset val="0"/>
      </rPr>
      <t>_</t>
    </r>
    <r>
      <rPr>
        <sz val="9"/>
        <rFont val="方正仿宋_GBK"/>
        <charset val="134"/>
      </rPr>
      <t>村基础设施</t>
    </r>
    <r>
      <rPr>
        <sz val="9"/>
        <rFont val="Times New Roman"/>
        <charset val="0"/>
      </rPr>
      <t>_</t>
    </r>
    <r>
      <rPr>
        <sz val="9"/>
        <rFont val="方正仿宋_GBK"/>
        <charset val="134"/>
      </rPr>
      <t>荣昌区</t>
    </r>
    <r>
      <rPr>
        <sz val="9"/>
        <rFont val="Times New Roman"/>
        <charset val="0"/>
      </rPr>
      <t>2021</t>
    </r>
    <r>
      <rPr>
        <sz val="9"/>
        <rFont val="方正仿宋_GBK"/>
        <charset val="134"/>
      </rPr>
      <t>年度远觉镇狮子桥村少数民族资金公路项目</t>
    </r>
  </si>
  <si>
    <r>
      <rPr>
        <sz val="9"/>
        <rFont val="方正仿宋_GBK"/>
        <charset val="134"/>
      </rPr>
      <t>通村、组硬化路及护栏</t>
    </r>
  </si>
  <si>
    <r>
      <rPr>
        <sz val="9"/>
        <color rgb="FFFF0000"/>
        <rFont val="方正仿宋_GBK"/>
        <charset val="134"/>
      </rPr>
      <t>一是在远觉镇狮子桥村猫儿冲将长</t>
    </r>
    <r>
      <rPr>
        <sz val="9"/>
        <color rgb="FFFF0000"/>
        <rFont val="Times New Roman"/>
        <charset val="0"/>
      </rPr>
      <t>500</t>
    </r>
    <r>
      <rPr>
        <sz val="9"/>
        <color rgb="FFFF0000"/>
        <rFont val="方正仿宋_GBK"/>
        <charset val="134"/>
      </rPr>
      <t>米、宽</t>
    </r>
    <r>
      <rPr>
        <sz val="9"/>
        <color rgb="FFFF0000"/>
        <rFont val="Times New Roman"/>
        <charset val="0"/>
      </rPr>
      <t>4.5</t>
    </r>
    <r>
      <rPr>
        <sz val="9"/>
        <color rgb="FFFF0000"/>
        <rFont val="方正仿宋_GBK"/>
        <charset val="134"/>
      </rPr>
      <t>米的泥结石公路提档升级为水泥公路，二是在远觉镇狮子桥村10组新建泥结石公路660米、宽3.5米。</t>
    </r>
  </si>
  <si>
    <t>新建</t>
  </si>
  <si>
    <r>
      <rPr>
        <sz val="9"/>
        <rFont val="方正仿宋_GBK"/>
        <charset val="134"/>
      </rPr>
      <t>远觉镇狮子桥村</t>
    </r>
  </si>
  <si>
    <r>
      <rPr>
        <sz val="9"/>
        <rFont val="方正仿宋_GBK"/>
        <charset val="134"/>
      </rPr>
      <t>群众全程监督施工进度和质量。助推乡村振兴项目实施，改善交通条件。</t>
    </r>
  </si>
  <si>
    <r>
      <rPr>
        <sz val="9"/>
        <color rgb="FFFF0000"/>
        <rFont val="方正仿宋_GBK"/>
        <charset val="134"/>
      </rPr>
      <t>公路长度</t>
    </r>
    <r>
      <rPr>
        <sz val="9"/>
        <color rgb="FFFF0000"/>
        <rFont val="Times New Roman"/>
        <charset val="0"/>
      </rPr>
      <t>≥</t>
    </r>
    <r>
      <rPr>
        <sz val="9"/>
        <color rgb="FFFF0000"/>
        <rFont val="方正仿宋_GBK"/>
        <charset val="134"/>
      </rPr>
      <t>1100米，公路宽度</t>
    </r>
    <r>
      <rPr>
        <sz val="9"/>
        <color rgb="FFFF0000"/>
        <rFont val="Times New Roman"/>
        <charset val="0"/>
      </rPr>
      <t>≥</t>
    </r>
    <r>
      <rPr>
        <sz val="9"/>
        <color rgb="FFFF0000"/>
        <rFont val="方正仿宋_GBK"/>
        <charset val="134"/>
      </rPr>
      <t>3</t>
    </r>
    <r>
      <rPr>
        <sz val="9"/>
        <color rgb="FFFF0000"/>
        <rFont val="Times New Roman"/>
        <charset val="0"/>
      </rPr>
      <t>.5</t>
    </r>
    <r>
      <rPr>
        <sz val="9"/>
        <color rgb="FFFF0000"/>
        <rFont val="方正仿宋_GBK"/>
        <charset val="134"/>
      </rPr>
      <t>米</t>
    </r>
  </si>
  <si>
    <r>
      <rPr>
        <sz val="9"/>
        <color rgb="FFFF0000"/>
        <rFont val="方正仿宋_GBK"/>
        <charset val="134"/>
      </rPr>
      <t>公路成本</t>
    </r>
    <r>
      <rPr>
        <sz val="9"/>
        <color rgb="FFFF0000"/>
        <rFont val="Times New Roman"/>
        <charset val="0"/>
      </rPr>
      <t>≤</t>
    </r>
    <r>
      <rPr>
        <sz val="9"/>
        <color rgb="FFFF0000"/>
        <rFont val="方正仿宋_GBK"/>
        <charset val="134"/>
      </rPr>
      <t>55万元</t>
    </r>
  </si>
  <si>
    <r>
      <rPr>
        <sz val="9"/>
        <rFont val="方正仿宋_GBK"/>
        <charset val="134"/>
      </rPr>
      <t>受益建档立卡脱贫人数</t>
    </r>
    <r>
      <rPr>
        <sz val="9"/>
        <rFont val="Times New Roman"/>
        <charset val="0"/>
      </rPr>
      <t>≥21</t>
    </r>
    <r>
      <rPr>
        <sz val="9"/>
        <rFont val="方正仿宋_GBK"/>
        <charset val="134"/>
      </rPr>
      <t>人。</t>
    </r>
  </si>
  <si>
    <r>
      <rPr>
        <sz val="9"/>
        <rFont val="方正仿宋_GBK"/>
        <charset val="134"/>
      </rPr>
      <t>铸牢中华民族共同体意识，促进各民族交往交流交融。</t>
    </r>
  </si>
  <si>
    <r>
      <rPr>
        <sz val="9"/>
        <rFont val="方正仿宋_GBK"/>
        <charset val="134"/>
      </rPr>
      <t>远觉镇人民政府</t>
    </r>
  </si>
  <si>
    <r>
      <rPr>
        <sz val="9"/>
        <rFont val="方正仿宋_GBK"/>
        <charset val="134"/>
      </rPr>
      <t>郭汝莅</t>
    </r>
  </si>
  <si>
    <r>
      <rPr>
        <sz val="9"/>
        <rFont val="方正仿宋_GBK"/>
        <charset val="134"/>
      </rPr>
      <t>荣昌区</t>
    </r>
    <r>
      <rPr>
        <sz val="9"/>
        <rFont val="Times New Roman"/>
        <charset val="0"/>
      </rPr>
      <t>2021</t>
    </r>
    <r>
      <rPr>
        <sz val="9"/>
        <rFont val="方正仿宋_GBK"/>
        <charset val="134"/>
      </rPr>
      <t>年河包镇核桃村集体经济产业发展项目</t>
    </r>
  </si>
  <si>
    <r>
      <rPr>
        <sz val="9"/>
        <rFont val="方正仿宋_GBK"/>
        <charset val="134"/>
      </rPr>
      <t>荣昌区</t>
    </r>
    <r>
      <rPr>
        <sz val="9"/>
        <rFont val="Times New Roman"/>
        <charset val="0"/>
      </rPr>
      <t>_</t>
    </r>
    <r>
      <rPr>
        <sz val="9"/>
        <rFont val="方正仿宋_GBK"/>
        <charset val="134"/>
      </rPr>
      <t>产业项目</t>
    </r>
    <r>
      <rPr>
        <sz val="9"/>
        <rFont val="Times New Roman"/>
        <charset val="0"/>
      </rPr>
      <t>_</t>
    </r>
    <r>
      <rPr>
        <sz val="9"/>
        <rFont val="方正仿宋_GBK"/>
        <charset val="134"/>
      </rPr>
      <t>荣昌区</t>
    </r>
    <r>
      <rPr>
        <sz val="9"/>
        <rFont val="Times New Roman"/>
        <charset val="0"/>
      </rPr>
      <t>2021</t>
    </r>
    <r>
      <rPr>
        <sz val="9"/>
        <rFont val="方正仿宋_GBK"/>
        <charset val="134"/>
      </rPr>
      <t>年河包镇核桃村集体经济产业发展项目</t>
    </r>
  </si>
  <si>
    <r>
      <rPr>
        <sz val="9"/>
        <color rgb="FFFF0000"/>
        <rFont val="方正仿宋_GBK"/>
        <charset val="134"/>
      </rPr>
      <t>围绕河包镇完善粉条生产配菜加工产业链关键环节，发展辣椒种植基地</t>
    </r>
    <r>
      <rPr>
        <sz val="9"/>
        <color rgb="FFFF0000"/>
        <rFont val="Times New Roman"/>
        <charset val="0"/>
      </rPr>
      <t>3500</t>
    </r>
    <r>
      <rPr>
        <sz val="9"/>
        <color rgb="FFFF0000"/>
        <rFont val="方正仿宋_GBK"/>
        <charset val="134"/>
      </rPr>
      <t>亩，为提高辣椒的附加值，于</t>
    </r>
    <r>
      <rPr>
        <sz val="9"/>
        <color rgb="FFFF0000"/>
        <rFont val="Times New Roman"/>
        <charset val="0"/>
      </rPr>
      <t>2020</t>
    </r>
    <r>
      <rPr>
        <sz val="9"/>
        <color rgb="FFFF0000"/>
        <rFont val="方正仿宋_GBK"/>
        <charset val="134"/>
      </rPr>
      <t>年建辣椒烘干厂，前期已投入</t>
    </r>
    <r>
      <rPr>
        <sz val="9"/>
        <color rgb="FFFF0000"/>
        <rFont val="Times New Roman"/>
        <charset val="0"/>
      </rPr>
      <t>80</t>
    </r>
    <r>
      <rPr>
        <sz val="9"/>
        <color rgb="FFFF0000"/>
        <rFont val="方正仿宋_GBK"/>
        <charset val="134"/>
      </rPr>
      <t>万元搭建厂房，钢架结构：</t>
    </r>
    <r>
      <rPr>
        <sz val="9"/>
        <color rgb="FFFF0000"/>
        <rFont val="Times New Roman"/>
        <charset val="0"/>
      </rPr>
      <t>1540</t>
    </r>
    <r>
      <rPr>
        <sz val="9"/>
        <color rgb="FFFF0000"/>
        <rFont val="方正仿宋_GBK"/>
        <charset val="134"/>
      </rPr>
      <t>平方。为更好发展辣椒产业，助力粉条产业配菜加工产业链，拟再次投入辣椒烘干厂基础建设。</t>
    </r>
    <r>
      <rPr>
        <sz val="9"/>
        <color rgb="FFFF0000"/>
        <rFont val="Times New Roman"/>
        <charset val="0"/>
      </rPr>
      <t xml:space="preserve">
</t>
    </r>
  </si>
  <si>
    <r>
      <rPr>
        <sz val="9"/>
        <rFont val="方正仿宋_GBK"/>
        <charset val="134"/>
      </rPr>
      <t>河包镇核桃村</t>
    </r>
  </si>
  <si>
    <r>
      <rPr>
        <sz val="9"/>
        <color rgb="FFFF0000"/>
        <rFont val="方正仿宋_GBK"/>
        <charset val="134"/>
      </rPr>
      <t>完成辣椒烘干厂基础建设，让全镇</t>
    </r>
    <r>
      <rPr>
        <sz val="9"/>
        <color rgb="FFFF0000"/>
        <rFont val="Times New Roman"/>
        <charset val="0"/>
      </rPr>
      <t>217</t>
    </r>
    <r>
      <rPr>
        <sz val="9"/>
        <color rgb="FFFF0000"/>
        <rFont val="方正仿宋_GBK"/>
        <charset val="134"/>
      </rPr>
      <t>户建卡脱贫户受益。</t>
    </r>
  </si>
  <si>
    <r>
      <rPr>
        <sz val="9"/>
        <rFont val="方正仿宋_GBK"/>
        <charset val="134"/>
      </rPr>
      <t>河包镇以核桃村为基地发展辣椒种植</t>
    </r>
    <r>
      <rPr>
        <sz val="9"/>
        <rFont val="Times New Roman"/>
        <charset val="0"/>
      </rPr>
      <t>3500</t>
    </r>
    <r>
      <rPr>
        <sz val="9"/>
        <rFont val="方正仿宋_GBK"/>
        <charset val="134"/>
      </rPr>
      <t>亩；修建</t>
    </r>
    <r>
      <rPr>
        <sz val="9"/>
        <rFont val="Times New Roman"/>
        <charset val="0"/>
      </rPr>
      <t>600</t>
    </r>
    <r>
      <rPr>
        <sz val="9"/>
        <rFont val="方正仿宋_GBK"/>
        <charset val="134"/>
      </rPr>
      <t>米生产便道、泵站</t>
    </r>
    <r>
      <rPr>
        <sz val="9"/>
        <rFont val="Times New Roman"/>
        <charset val="0"/>
      </rPr>
      <t>1</t>
    </r>
    <r>
      <rPr>
        <sz val="9"/>
        <rFont val="方正仿宋_GBK"/>
        <charset val="134"/>
      </rPr>
      <t>座，铺设</t>
    </r>
    <r>
      <rPr>
        <sz val="9"/>
        <rFont val="Times New Roman"/>
        <charset val="0"/>
      </rPr>
      <t>500</t>
    </r>
    <r>
      <rPr>
        <sz val="9"/>
        <rFont val="方正仿宋_GBK"/>
        <charset val="134"/>
      </rPr>
      <t>米管网以完善辣椒基地基础配套设施；建设</t>
    </r>
    <r>
      <rPr>
        <sz val="9"/>
        <rFont val="Times New Roman"/>
        <charset val="0"/>
      </rPr>
      <t>15</t>
    </r>
    <r>
      <rPr>
        <sz val="9"/>
        <rFont val="方正仿宋_GBK"/>
        <charset val="134"/>
      </rPr>
      <t>个辣椒育苗温室大棚；为提高辣椒的附加值，前期已完成辣椒烘干厂厂房搭建，拟再次投入辣椒烘干厂基础建设，让全镇</t>
    </r>
    <r>
      <rPr>
        <sz val="9"/>
        <rFont val="Times New Roman"/>
        <charset val="0"/>
      </rPr>
      <t>217</t>
    </r>
    <r>
      <rPr>
        <sz val="9"/>
        <rFont val="方正仿宋_GBK"/>
        <charset val="134"/>
      </rPr>
      <t>户建卡脱贫户受益。</t>
    </r>
  </si>
  <si>
    <r>
      <rPr>
        <sz val="9"/>
        <rFont val="Times New Roman"/>
        <charset val="0"/>
      </rPr>
      <t>2021</t>
    </r>
    <r>
      <rPr>
        <sz val="9"/>
        <rFont val="方正仿宋_GBK"/>
        <charset val="134"/>
      </rPr>
      <t>年区本级投入</t>
    </r>
    <r>
      <rPr>
        <sz val="9"/>
        <rFont val="Times New Roman"/>
        <charset val="0"/>
      </rPr>
      <t>≤80</t>
    </r>
    <r>
      <rPr>
        <sz val="9"/>
        <rFont val="方正仿宋_GBK"/>
        <charset val="134"/>
      </rPr>
      <t>万元</t>
    </r>
  </si>
  <si>
    <r>
      <rPr>
        <sz val="9"/>
        <rFont val="方正仿宋_GBK"/>
        <charset val="134"/>
      </rPr>
      <t>补助资金及时发放率</t>
    </r>
    <r>
      <rPr>
        <sz val="9"/>
        <rFont val="Times New Roman"/>
        <charset val="0"/>
      </rPr>
      <t>≥100%</t>
    </r>
  </si>
  <si>
    <r>
      <rPr>
        <sz val="9"/>
        <rFont val="方正仿宋_GBK"/>
        <charset val="134"/>
      </rPr>
      <t>投入</t>
    </r>
    <r>
      <rPr>
        <sz val="9"/>
        <rFont val="Times New Roman"/>
        <charset val="0"/>
      </rPr>
      <t>≤80</t>
    </r>
    <r>
      <rPr>
        <sz val="9"/>
        <rFont val="方正仿宋_GBK"/>
        <charset val="134"/>
      </rPr>
      <t>万元</t>
    </r>
    <r>
      <rPr>
        <sz val="9"/>
        <rFont val="Times New Roman"/>
        <charset val="0"/>
      </rPr>
      <t xml:space="preserve"> </t>
    </r>
    <r>
      <rPr>
        <sz val="9"/>
        <rFont val="方正仿宋_GBK"/>
        <charset val="134"/>
      </rPr>
      <t>。</t>
    </r>
  </si>
  <si>
    <r>
      <rPr>
        <sz val="9"/>
        <rFont val="方正仿宋_GBK"/>
        <charset val="134"/>
      </rPr>
      <t>项目年收入</t>
    </r>
    <r>
      <rPr>
        <sz val="9"/>
        <rFont val="Times New Roman"/>
        <charset val="0"/>
      </rPr>
      <t>≥20</t>
    </r>
    <r>
      <rPr>
        <sz val="9"/>
        <rFont val="方正仿宋_GBK"/>
        <charset val="134"/>
      </rPr>
      <t>万元</t>
    </r>
  </si>
  <si>
    <r>
      <rPr>
        <sz val="9"/>
        <rFont val="方正仿宋_GBK"/>
        <charset val="134"/>
      </rPr>
      <t>吸纳以上建卡脱贫人员就业</t>
    </r>
    <r>
      <rPr>
        <sz val="9"/>
        <rFont val="Times New Roman"/>
        <charset val="0"/>
      </rPr>
      <t>≥6</t>
    </r>
    <r>
      <rPr>
        <sz val="9"/>
        <rFont val="方正仿宋_GBK"/>
        <charset val="134"/>
      </rPr>
      <t>名</t>
    </r>
  </si>
  <si>
    <r>
      <rPr>
        <sz val="9"/>
        <rFont val="方正仿宋_GBK"/>
        <charset val="134"/>
      </rPr>
      <t>辣椒烘干厂投入生产后，既可实现土地的高质高效，又可解决当地群众种植海椒销售的问题，同时对河包酸辣粉的配菜也起到了保证的作用，还能达到当地群众</t>
    </r>
    <r>
      <rPr>
        <sz val="9"/>
        <rFont val="Times New Roman"/>
        <charset val="0"/>
      </rPr>
      <t>500</t>
    </r>
    <r>
      <rPr>
        <sz val="9"/>
        <rFont val="方正仿宋_GBK"/>
        <charset val="134"/>
      </rPr>
      <t>多人的就地务工和实现增收的目的。该项目预计年收入达</t>
    </r>
    <r>
      <rPr>
        <sz val="9"/>
        <rFont val="Times New Roman"/>
        <charset val="0"/>
      </rPr>
      <t>20</t>
    </r>
    <r>
      <rPr>
        <sz val="9"/>
        <rFont val="方正仿宋_GBK"/>
        <charset val="134"/>
      </rPr>
      <t>万元以上，除去运行成本，每年收益达</t>
    </r>
    <r>
      <rPr>
        <sz val="9"/>
        <rFont val="Times New Roman"/>
        <charset val="0"/>
      </rPr>
      <t>3</t>
    </r>
    <r>
      <rPr>
        <sz val="9"/>
        <rFont val="方正仿宋_GBK"/>
        <charset val="134"/>
      </rPr>
      <t>万元以上。</t>
    </r>
  </si>
  <si>
    <r>
      <rPr>
        <sz val="9"/>
        <rFont val="方正仿宋_GBK"/>
        <charset val="134"/>
      </rPr>
      <t>李元章</t>
    </r>
  </si>
  <si>
    <t>13883491920</t>
  </si>
  <si>
    <r>
      <rPr>
        <sz val="9"/>
        <rFont val="方正仿宋_GBK"/>
        <charset val="134"/>
      </rPr>
      <t>荣昌区</t>
    </r>
    <r>
      <rPr>
        <sz val="9"/>
        <rFont val="Times New Roman"/>
        <charset val="0"/>
      </rPr>
      <t>2021</t>
    </r>
    <r>
      <rPr>
        <sz val="9"/>
        <rFont val="方正仿宋_GBK"/>
        <charset val="134"/>
      </rPr>
      <t>年河包镇经堂村村集体经济产业发展项目</t>
    </r>
  </si>
  <si>
    <r>
      <rPr>
        <sz val="9"/>
        <rFont val="方正仿宋_GBK"/>
        <charset val="134"/>
      </rPr>
      <t>荣昌区</t>
    </r>
    <r>
      <rPr>
        <sz val="9"/>
        <rFont val="Times New Roman"/>
        <charset val="0"/>
      </rPr>
      <t>_</t>
    </r>
    <r>
      <rPr>
        <sz val="9"/>
        <rFont val="方正仿宋_GBK"/>
        <charset val="134"/>
      </rPr>
      <t>产业项目</t>
    </r>
    <r>
      <rPr>
        <sz val="9"/>
        <rFont val="Times New Roman"/>
        <charset val="0"/>
      </rPr>
      <t>_</t>
    </r>
    <r>
      <rPr>
        <sz val="9"/>
        <rFont val="方正仿宋_GBK"/>
        <charset val="134"/>
      </rPr>
      <t>荣昌区</t>
    </r>
    <r>
      <rPr>
        <sz val="9"/>
        <rFont val="Times New Roman"/>
        <charset val="0"/>
      </rPr>
      <t>2021</t>
    </r>
    <r>
      <rPr>
        <sz val="9"/>
        <rFont val="方正仿宋_GBK"/>
        <charset val="134"/>
      </rPr>
      <t>年河包镇经堂村村集体经济产业发展项目</t>
    </r>
  </si>
  <si>
    <r>
      <rPr>
        <sz val="9"/>
        <rFont val="方正仿宋_GBK"/>
        <charset val="134"/>
      </rPr>
      <t>（一）完善</t>
    </r>
    <r>
      <rPr>
        <sz val="9"/>
        <rFont val="Times New Roman"/>
        <charset val="0"/>
      </rPr>
      <t>600</t>
    </r>
    <r>
      <rPr>
        <sz val="9"/>
        <rFont val="方正仿宋_GBK"/>
        <charset val="134"/>
      </rPr>
      <t>亩高品质经果林基地基础设施建设，进行土地整治、道路建设，修建排灌设施和生产便道。</t>
    </r>
    <r>
      <rPr>
        <sz val="9"/>
        <rFont val="Times New Roman"/>
        <charset val="0"/>
      </rPr>
      <t xml:space="preserve">
</t>
    </r>
    <r>
      <rPr>
        <sz val="9"/>
        <rFont val="方正仿宋_GBK"/>
        <charset val="134"/>
      </rPr>
      <t>（二）购置旋耕机、起垅机等机械化设备，结合现有</t>
    </r>
    <r>
      <rPr>
        <sz val="9"/>
        <rFont val="Times New Roman"/>
        <charset val="0"/>
      </rPr>
      <t>3</t>
    </r>
    <r>
      <rPr>
        <sz val="9"/>
        <rFont val="方正仿宋_GBK"/>
        <charset val="134"/>
      </rPr>
      <t>台农用无人机形成社会化服务专业组织，促进集体经济组织参与农业社会化服务。培训专业操作人员，广泛承接农业生产、病虫防治一体化服务。</t>
    </r>
    <r>
      <rPr>
        <sz val="9"/>
        <rFont val="Times New Roman"/>
        <charset val="0"/>
      </rPr>
      <t xml:space="preserve">
</t>
    </r>
    <r>
      <rPr>
        <sz val="9"/>
        <rFont val="方正仿宋_GBK"/>
        <charset val="134"/>
      </rPr>
      <t>（三）发展农旅、文旅产业旅游，支持经堂村瓦米沟及观音阁水库农旅、文旅产业融合项目，于瓦米沟处打造婚纱摄影基地，由村集体经济组织领办的凤源文化旅游发展有限公司与个个世界合作创办实训基地，连通金凤山公园与观音阁水库之间的健身步道，修建停车场。</t>
    </r>
    <r>
      <rPr>
        <sz val="9"/>
        <rFont val="Times New Roman"/>
        <charset val="0"/>
      </rPr>
      <t xml:space="preserve">
</t>
    </r>
  </si>
  <si>
    <r>
      <rPr>
        <sz val="9"/>
        <rFont val="方正仿宋_GBK"/>
        <charset val="134"/>
      </rPr>
      <t>河包镇经堂村</t>
    </r>
  </si>
  <si>
    <r>
      <rPr>
        <sz val="9"/>
        <rFont val="方正仿宋_GBK"/>
        <charset val="134"/>
      </rPr>
      <t>完成经堂村瓦米沟婚纱摄影基地打造</t>
    </r>
  </si>
  <si>
    <r>
      <rPr>
        <sz val="9"/>
        <rFont val="方正仿宋_GBK"/>
        <charset val="134"/>
      </rPr>
      <t>将建设高品质果林，打造瓦米沟、观音阁水库为基础发展文旅产业，经堂村合作社为平台，整合经堂村瓦米沟、观音阁水库周边村民私人民宿资源，吸引游客游览入住等盈利，通过集体经济收益分红，吸纳脱贫人口就业来促进村民收入</t>
    </r>
  </si>
  <si>
    <r>
      <rPr>
        <sz val="9"/>
        <rFont val="方正仿宋_GBK"/>
        <charset val="134"/>
      </rPr>
      <t>预计村集体年收入</t>
    </r>
    <r>
      <rPr>
        <sz val="9"/>
        <rFont val="Times New Roman"/>
        <charset val="0"/>
      </rPr>
      <t>18</t>
    </r>
    <r>
      <rPr>
        <sz val="9"/>
        <rFont val="方正仿宋_GBK"/>
        <charset val="134"/>
      </rPr>
      <t>万元，吸纳以上建卡脱贫人员就业</t>
    </r>
    <r>
      <rPr>
        <sz val="9"/>
        <rFont val="Times New Roman"/>
        <charset val="0"/>
      </rPr>
      <t>≥4</t>
    </r>
    <r>
      <rPr>
        <sz val="9"/>
        <rFont val="方正仿宋_GBK"/>
        <charset val="134"/>
      </rPr>
      <t>名，每人年收入</t>
    </r>
    <r>
      <rPr>
        <sz val="9"/>
        <rFont val="Times New Roman"/>
        <charset val="0"/>
      </rPr>
      <t>≥1.5</t>
    </r>
    <r>
      <rPr>
        <sz val="9"/>
        <rFont val="方正仿宋_GBK"/>
        <charset val="134"/>
      </rPr>
      <t>万元</t>
    </r>
  </si>
  <si>
    <r>
      <rPr>
        <sz val="9"/>
        <rFont val="方正仿宋_GBK"/>
        <charset val="134"/>
      </rPr>
      <t>打响经堂村文旅产业知名度，吸纳以上脱贫人口就业</t>
    </r>
    <r>
      <rPr>
        <sz val="9"/>
        <rFont val="Times New Roman"/>
        <charset val="0"/>
      </rPr>
      <t>≥4</t>
    </r>
    <r>
      <rPr>
        <sz val="9"/>
        <rFont val="方正仿宋_GBK"/>
        <charset val="134"/>
      </rPr>
      <t>名</t>
    </r>
  </si>
  <si>
    <r>
      <rPr>
        <sz val="9"/>
        <rFont val="方正仿宋_GBK"/>
        <charset val="134"/>
      </rPr>
      <t>各项目发挥效益后，预计经堂村集体经济将实现收入</t>
    </r>
    <r>
      <rPr>
        <sz val="9"/>
        <rFont val="Times New Roman"/>
        <charset val="0"/>
      </rPr>
      <t>38</t>
    </r>
    <r>
      <rPr>
        <sz val="9"/>
        <rFont val="方正仿宋_GBK"/>
        <charset val="134"/>
      </rPr>
      <t>万元</t>
    </r>
    <r>
      <rPr>
        <sz val="9"/>
        <rFont val="Times New Roman"/>
        <charset val="0"/>
      </rPr>
      <t>/</t>
    </r>
    <r>
      <rPr>
        <sz val="9"/>
        <rFont val="方正仿宋_GBK"/>
        <charset val="134"/>
      </rPr>
      <t>年，除去管理运营成本后，可实现每年收益达</t>
    </r>
    <r>
      <rPr>
        <sz val="9"/>
        <rFont val="Times New Roman"/>
        <charset val="0"/>
      </rPr>
      <t>3</t>
    </r>
    <r>
      <rPr>
        <sz val="9"/>
        <rFont val="方正仿宋_GBK"/>
        <charset val="134"/>
      </rPr>
      <t>万元以上。同时能够惠及</t>
    </r>
    <r>
      <rPr>
        <sz val="9"/>
        <rFont val="Times New Roman"/>
        <charset val="0"/>
      </rPr>
      <t>169</t>
    </r>
    <r>
      <rPr>
        <sz val="9"/>
        <rFont val="方正仿宋_GBK"/>
        <charset val="134"/>
      </rPr>
      <t>户脱贫户、</t>
    </r>
    <r>
      <rPr>
        <sz val="9"/>
        <rFont val="Times New Roman"/>
        <charset val="0"/>
      </rPr>
      <t>7</t>
    </r>
    <r>
      <rPr>
        <sz val="9"/>
        <rFont val="方正仿宋_GBK"/>
        <charset val="134"/>
      </rPr>
      <t>户边缘户、</t>
    </r>
    <r>
      <rPr>
        <sz val="9"/>
        <rFont val="Times New Roman"/>
        <charset val="0"/>
      </rPr>
      <t>1</t>
    </r>
    <r>
      <rPr>
        <sz val="9"/>
        <rFont val="方正仿宋_GBK"/>
        <charset val="134"/>
      </rPr>
      <t>户监测户致富增收。</t>
    </r>
  </si>
  <si>
    <r>
      <rPr>
        <sz val="9"/>
        <rFont val="方正仿宋_GBK"/>
        <charset val="134"/>
      </rPr>
      <t>荣昌区</t>
    </r>
    <r>
      <rPr>
        <sz val="9"/>
        <rFont val="Times New Roman"/>
        <charset val="0"/>
      </rPr>
      <t>2021</t>
    </r>
    <r>
      <rPr>
        <sz val="9"/>
        <rFont val="方正仿宋_GBK"/>
        <charset val="134"/>
      </rPr>
      <t>年观胜镇集体经济产业发展项目</t>
    </r>
  </si>
  <si>
    <r>
      <rPr>
        <sz val="9"/>
        <rFont val="方正仿宋_GBK"/>
        <charset val="134"/>
      </rPr>
      <t>荣昌区</t>
    </r>
    <r>
      <rPr>
        <sz val="9"/>
        <rFont val="Times New Roman"/>
        <charset val="0"/>
      </rPr>
      <t>_</t>
    </r>
    <r>
      <rPr>
        <sz val="9"/>
        <rFont val="方正仿宋_GBK"/>
        <charset val="134"/>
      </rPr>
      <t>产业项目</t>
    </r>
    <r>
      <rPr>
        <sz val="9"/>
        <rFont val="Times New Roman"/>
        <charset val="0"/>
      </rPr>
      <t>_</t>
    </r>
    <r>
      <rPr>
        <sz val="9"/>
        <rFont val="方正仿宋_GBK"/>
        <charset val="134"/>
      </rPr>
      <t>荣昌区</t>
    </r>
    <r>
      <rPr>
        <sz val="9"/>
        <rFont val="Times New Roman"/>
        <charset val="0"/>
      </rPr>
      <t>2021</t>
    </r>
    <r>
      <rPr>
        <sz val="9"/>
        <rFont val="方正仿宋_GBK"/>
        <charset val="134"/>
      </rPr>
      <t>年观胜镇集体经济产业发展项目</t>
    </r>
  </si>
  <si>
    <r>
      <rPr>
        <sz val="9"/>
        <rFont val="方正仿宋_GBK"/>
        <charset val="134"/>
      </rPr>
      <t>投资</t>
    </r>
    <r>
      <rPr>
        <sz val="9"/>
        <rFont val="Times New Roman"/>
        <charset val="0"/>
      </rPr>
      <t>120</t>
    </r>
    <r>
      <rPr>
        <sz val="9"/>
        <rFont val="方正仿宋_GBK"/>
        <charset val="134"/>
      </rPr>
      <t>万元，在原有基础上，采取村集体经济</t>
    </r>
    <r>
      <rPr>
        <sz val="9"/>
        <rFont val="Times New Roman"/>
        <charset val="0"/>
      </rPr>
      <t>+</t>
    </r>
    <r>
      <rPr>
        <sz val="9"/>
        <rFont val="方正仿宋_GBK"/>
        <charset val="134"/>
      </rPr>
      <t>公司（合作社）带农户的模式，投资入股建设观胜肉兔科级园区</t>
    </r>
    <r>
      <rPr>
        <sz val="9"/>
        <rFont val="Times New Roman"/>
        <charset val="0"/>
      </rPr>
      <t>“</t>
    </r>
    <r>
      <rPr>
        <sz val="9"/>
        <rFont val="方正仿宋_GBK"/>
        <charset val="134"/>
      </rPr>
      <t>祖代种兔育种中心</t>
    </r>
    <r>
      <rPr>
        <sz val="9"/>
        <rFont val="Times New Roman"/>
        <charset val="0"/>
      </rPr>
      <t>”</t>
    </r>
    <r>
      <rPr>
        <sz val="9"/>
        <rFont val="方正仿宋_GBK"/>
        <charset val="134"/>
      </rPr>
      <t>，继续做大做强肉兔产业，持续壮大集体经济，促进群众增收。</t>
    </r>
  </si>
  <si>
    <r>
      <rPr>
        <sz val="9"/>
        <rFont val="方正仿宋_GBK"/>
        <charset val="134"/>
      </rPr>
      <t>观胜镇银河村、许友村、云峰村</t>
    </r>
  </si>
  <si>
    <r>
      <rPr>
        <sz val="9"/>
        <rFont val="方正仿宋_GBK"/>
        <charset val="134"/>
      </rPr>
      <t>投资入股建设观胜肉兔科级园区</t>
    </r>
    <r>
      <rPr>
        <sz val="9"/>
        <rFont val="Times New Roman"/>
        <charset val="0"/>
      </rPr>
      <t>“</t>
    </r>
    <r>
      <rPr>
        <sz val="9"/>
        <rFont val="方正仿宋_GBK"/>
        <charset val="134"/>
      </rPr>
      <t>祖代种兔育种中心</t>
    </r>
    <r>
      <rPr>
        <sz val="9"/>
        <rFont val="Times New Roman"/>
        <charset val="0"/>
      </rPr>
      <t>”</t>
    </r>
    <r>
      <rPr>
        <sz val="9"/>
        <rFont val="方正仿宋_GBK"/>
        <charset val="134"/>
      </rPr>
      <t>，继续做大做强肉兔产业，持续壮大集体经济，促进群众增收</t>
    </r>
  </si>
  <si>
    <r>
      <rPr>
        <sz val="9"/>
        <rFont val="方正仿宋_GBK"/>
        <charset val="134"/>
      </rPr>
      <t>项目实施实行利益共享原则，采取保底</t>
    </r>
    <r>
      <rPr>
        <sz val="9"/>
        <rFont val="Times New Roman"/>
        <charset val="0"/>
      </rPr>
      <t>+</t>
    </r>
    <r>
      <rPr>
        <sz val="9"/>
        <rFont val="方正仿宋_GBK"/>
        <charset val="134"/>
      </rPr>
      <t>浮动分红方式，在双方约定价格范围内按照每年</t>
    </r>
    <r>
      <rPr>
        <sz val="9"/>
        <rFont val="Times New Roman"/>
        <charset val="0"/>
      </rPr>
      <t>8%</t>
    </r>
    <r>
      <rPr>
        <sz val="9"/>
        <rFont val="方正仿宋_GBK"/>
        <charset val="134"/>
      </rPr>
      <t>，超过或低于约定价格则按照一定比例浮动计算分红。</t>
    </r>
  </si>
  <si>
    <r>
      <rPr>
        <sz val="9"/>
        <rFont val="Times New Roman"/>
        <charset val="0"/>
      </rPr>
      <t>2021</t>
    </r>
    <r>
      <rPr>
        <sz val="9"/>
        <rFont val="方正仿宋_GBK"/>
        <charset val="134"/>
      </rPr>
      <t>年完成</t>
    </r>
    <r>
      <rPr>
        <sz val="9"/>
        <rFont val="Times New Roman"/>
        <charset val="0"/>
      </rPr>
      <t xml:space="preserve">
</t>
    </r>
    <r>
      <rPr>
        <sz val="9"/>
        <rFont val="方正仿宋_GBK"/>
        <charset val="134"/>
      </rPr>
      <t>招商引资工作，</t>
    </r>
    <r>
      <rPr>
        <sz val="9"/>
        <rFont val="Times New Roman"/>
        <charset val="0"/>
      </rPr>
      <t>6</t>
    </r>
    <r>
      <rPr>
        <sz val="9"/>
        <rFont val="方正仿宋_GBK"/>
        <charset val="134"/>
      </rPr>
      <t>栋厂房建设。</t>
    </r>
  </si>
  <si>
    <r>
      <rPr>
        <sz val="9"/>
        <rFont val="Times New Roman"/>
        <charset val="0"/>
      </rPr>
      <t>6</t>
    </r>
    <r>
      <rPr>
        <sz val="9"/>
        <rFont val="方正仿宋_GBK"/>
        <charset val="134"/>
      </rPr>
      <t>栋</t>
    </r>
    <r>
      <rPr>
        <sz val="9"/>
        <rFont val="Times New Roman"/>
        <charset val="0"/>
      </rPr>
      <t xml:space="preserve">
</t>
    </r>
    <r>
      <rPr>
        <sz val="9"/>
        <rFont val="方正仿宋_GBK"/>
        <charset val="134"/>
      </rPr>
      <t>厂房</t>
    </r>
  </si>
  <si>
    <r>
      <rPr>
        <sz val="9"/>
        <rFont val="Times New Roman"/>
        <charset val="0"/>
      </rPr>
      <t>2000</t>
    </r>
    <r>
      <rPr>
        <sz val="9"/>
        <rFont val="方正仿宋_GBK"/>
        <charset val="134"/>
      </rPr>
      <t>只</t>
    </r>
    <r>
      <rPr>
        <sz val="9"/>
        <rFont val="Times New Roman"/>
        <charset val="0"/>
      </rPr>
      <t xml:space="preserve">
</t>
    </r>
    <r>
      <rPr>
        <sz val="9"/>
        <rFont val="方正仿宋_GBK"/>
        <charset val="134"/>
      </rPr>
      <t>祖代种兔</t>
    </r>
  </si>
  <si>
    <r>
      <rPr>
        <sz val="9"/>
        <rFont val="Times New Roman"/>
        <charset val="0"/>
      </rPr>
      <t xml:space="preserve">≤120
</t>
    </r>
    <r>
      <rPr>
        <sz val="9"/>
        <rFont val="方正仿宋_GBK"/>
        <charset val="134"/>
      </rPr>
      <t>万元</t>
    </r>
  </si>
  <si>
    <r>
      <rPr>
        <sz val="9"/>
        <rFont val="方正仿宋_GBK"/>
        <charset val="134"/>
      </rPr>
      <t>带动脱贫户</t>
    </r>
    <r>
      <rPr>
        <sz val="9"/>
        <rFont val="Times New Roman"/>
        <charset val="0"/>
      </rPr>
      <t xml:space="preserve">
</t>
    </r>
    <r>
      <rPr>
        <sz val="9"/>
        <rFont val="方正仿宋_GBK"/>
        <charset val="134"/>
      </rPr>
      <t>每户年增收</t>
    </r>
    <r>
      <rPr>
        <sz val="9"/>
        <rFont val="Times New Roman"/>
        <charset val="0"/>
      </rPr>
      <t xml:space="preserve">
≥300</t>
    </r>
    <r>
      <rPr>
        <sz val="9"/>
        <rFont val="方正仿宋_GBK"/>
        <charset val="134"/>
      </rPr>
      <t>元</t>
    </r>
  </si>
  <si>
    <r>
      <rPr>
        <sz val="9"/>
        <rFont val="方正仿宋_GBK"/>
        <charset val="134"/>
      </rPr>
      <t>受益建档立</t>
    </r>
    <r>
      <rPr>
        <sz val="9"/>
        <rFont val="Times New Roman"/>
        <charset val="0"/>
      </rPr>
      <t xml:space="preserve">
</t>
    </r>
    <r>
      <rPr>
        <sz val="9"/>
        <rFont val="方正仿宋_GBK"/>
        <charset val="134"/>
      </rPr>
      <t>卡脱贫人口数</t>
    </r>
    <r>
      <rPr>
        <sz val="9"/>
        <rFont val="Times New Roman"/>
        <charset val="0"/>
      </rPr>
      <t>≤150</t>
    </r>
    <r>
      <rPr>
        <sz val="9"/>
        <rFont val="方正仿宋_GBK"/>
        <charset val="134"/>
      </rPr>
      <t>人</t>
    </r>
  </si>
  <si>
    <r>
      <rPr>
        <sz val="9"/>
        <rFont val="方正仿宋_GBK"/>
        <charset val="134"/>
      </rPr>
      <t>村集体经济每年带动</t>
    </r>
    <r>
      <rPr>
        <sz val="9"/>
        <rFont val="Times New Roman"/>
        <charset val="0"/>
      </rPr>
      <t xml:space="preserve">
</t>
    </r>
    <r>
      <rPr>
        <sz val="9"/>
        <rFont val="方正仿宋_GBK"/>
        <charset val="134"/>
      </rPr>
      <t>不少于</t>
    </r>
    <r>
      <rPr>
        <sz val="9"/>
        <rFont val="Times New Roman"/>
        <charset val="0"/>
      </rPr>
      <t>10</t>
    </r>
    <r>
      <rPr>
        <sz val="9"/>
        <rFont val="方正仿宋_GBK"/>
        <charset val="134"/>
      </rPr>
      <t>户加入，项目促使受益</t>
    </r>
    <r>
      <rPr>
        <sz val="9"/>
        <rFont val="Times New Roman"/>
        <charset val="0"/>
      </rPr>
      <t>≥3</t>
    </r>
    <r>
      <rPr>
        <sz val="9"/>
        <rFont val="方正仿宋_GBK"/>
        <charset val="134"/>
      </rPr>
      <t>年</t>
    </r>
  </si>
  <si>
    <r>
      <rPr>
        <sz val="9"/>
        <rFont val="方正仿宋_GBK"/>
        <charset val="134"/>
      </rPr>
      <t>全体村民共建共享村集体经济。村集体将入股所获得当年剩余收益用于全体村民分红、公益性建设和持续发展基金，项目建成后，预计惠及全镇</t>
    </r>
    <r>
      <rPr>
        <sz val="9"/>
        <rFont val="Times New Roman"/>
        <charset val="0"/>
      </rPr>
      <t>2000</t>
    </r>
    <r>
      <rPr>
        <sz val="9"/>
        <rFont val="方正仿宋_GBK"/>
        <charset val="134"/>
      </rPr>
      <t>余户</t>
    </r>
    <r>
      <rPr>
        <sz val="9"/>
        <rFont val="Times New Roman"/>
        <charset val="0"/>
      </rPr>
      <t>6000</t>
    </r>
    <r>
      <rPr>
        <sz val="9"/>
        <rFont val="方正仿宋_GBK"/>
        <charset val="134"/>
      </rPr>
      <t>人。</t>
    </r>
  </si>
  <si>
    <r>
      <rPr>
        <sz val="9"/>
        <rFont val="方正仿宋_GBK"/>
        <charset val="134"/>
      </rPr>
      <t>通过乡村振兴衔接资金入户肉兔产业园，村集体将入股所获得当年收益的约</t>
    </r>
    <r>
      <rPr>
        <sz val="9"/>
        <rFont val="Times New Roman"/>
        <charset val="0"/>
      </rPr>
      <t>50%</t>
    </r>
    <r>
      <rPr>
        <sz val="9"/>
        <rFont val="方正仿宋_GBK"/>
        <charset val="134"/>
      </rPr>
      <t>用于脱贫户分红，通过建立</t>
    </r>
    <r>
      <rPr>
        <sz val="9"/>
        <rFont val="Times New Roman"/>
        <charset val="0"/>
      </rPr>
      <t>“</t>
    </r>
    <r>
      <rPr>
        <sz val="9"/>
        <rFont val="方正仿宋_GBK"/>
        <charset val="134"/>
      </rPr>
      <t>评比</t>
    </r>
    <r>
      <rPr>
        <sz val="9"/>
        <rFont val="Times New Roman"/>
        <charset val="0"/>
      </rPr>
      <t>+</t>
    </r>
    <r>
      <rPr>
        <sz val="9"/>
        <rFont val="方正仿宋_GBK"/>
        <charset val="134"/>
      </rPr>
      <t>分红</t>
    </r>
    <r>
      <rPr>
        <sz val="9"/>
        <rFont val="Times New Roman"/>
        <charset val="0"/>
      </rPr>
      <t>”</t>
    </r>
    <r>
      <rPr>
        <sz val="9"/>
        <rFont val="方正仿宋_GBK"/>
        <charset val="134"/>
      </rPr>
      <t>激励模式，激发内生动力，促进脱贫户积极参与村庄人居环境整治，村级产业发展，村风村貌建设。预计可带动全镇</t>
    </r>
    <r>
      <rPr>
        <sz val="9"/>
        <rFont val="Times New Roman"/>
        <charset val="0"/>
      </rPr>
      <t>300</t>
    </r>
    <r>
      <rPr>
        <sz val="9"/>
        <rFont val="方正仿宋_GBK"/>
        <charset val="134"/>
      </rPr>
      <t>户脱贫户近</t>
    </r>
    <r>
      <rPr>
        <sz val="9"/>
        <rFont val="Times New Roman"/>
        <charset val="0"/>
      </rPr>
      <t>1000</t>
    </r>
    <r>
      <rPr>
        <sz val="9"/>
        <rFont val="方正仿宋_GBK"/>
        <charset val="134"/>
      </rPr>
      <t>人，每户年增收</t>
    </r>
    <r>
      <rPr>
        <sz val="9"/>
        <rFont val="Times New Roman"/>
        <charset val="0"/>
      </rPr>
      <t>200</t>
    </r>
    <r>
      <rPr>
        <sz val="9"/>
        <rFont val="方正仿宋_GBK"/>
        <charset val="134"/>
      </rPr>
      <t>元以上。</t>
    </r>
  </si>
  <si>
    <r>
      <rPr>
        <sz val="9"/>
        <rFont val="方正仿宋_GBK"/>
        <charset val="134"/>
      </rPr>
      <t>唐光荣</t>
    </r>
  </si>
  <si>
    <t>189
83821836</t>
  </si>
  <si>
    <r>
      <rPr>
        <sz val="9"/>
        <rFont val="方正仿宋_GBK"/>
        <charset val="134"/>
      </rPr>
      <t>荣昌区</t>
    </r>
    <r>
      <rPr>
        <sz val="9"/>
        <rFont val="Times New Roman"/>
        <charset val="0"/>
      </rPr>
      <t>2021</t>
    </r>
    <r>
      <rPr>
        <sz val="9"/>
        <rFont val="方正仿宋_GBK"/>
        <charset val="134"/>
      </rPr>
      <t>年铜鼓镇刘骥村集体经济产业发展项目</t>
    </r>
  </si>
  <si>
    <r>
      <rPr>
        <sz val="9"/>
        <rFont val="方正仿宋_GBK"/>
        <charset val="134"/>
      </rPr>
      <t>荣昌区</t>
    </r>
    <r>
      <rPr>
        <sz val="9"/>
        <rFont val="Times New Roman"/>
        <charset val="0"/>
      </rPr>
      <t>_</t>
    </r>
    <r>
      <rPr>
        <sz val="9"/>
        <rFont val="方正仿宋_GBK"/>
        <charset val="134"/>
      </rPr>
      <t>产业项目</t>
    </r>
    <r>
      <rPr>
        <sz val="9"/>
        <rFont val="Times New Roman"/>
        <charset val="0"/>
      </rPr>
      <t>_</t>
    </r>
    <r>
      <rPr>
        <sz val="9"/>
        <rFont val="方正仿宋_GBK"/>
        <charset val="134"/>
      </rPr>
      <t>荣昌区</t>
    </r>
    <r>
      <rPr>
        <sz val="9"/>
        <rFont val="Times New Roman"/>
        <charset val="0"/>
      </rPr>
      <t>2021</t>
    </r>
    <r>
      <rPr>
        <sz val="9"/>
        <rFont val="方正仿宋_GBK"/>
        <charset val="134"/>
      </rPr>
      <t>年铜鼓镇刘骥村集体经济产业发展项目</t>
    </r>
  </si>
  <si>
    <r>
      <rPr>
        <sz val="9"/>
        <rFont val="方正仿宋_GBK"/>
        <charset val="134"/>
      </rPr>
      <t>花椒色选及冻库建设投资：计划主要用于色选机安装、冷链仓储厂房及相关设施建设。</t>
    </r>
  </si>
  <si>
    <r>
      <rPr>
        <sz val="9"/>
        <rFont val="方正仿宋_GBK"/>
        <charset val="134"/>
      </rPr>
      <t>铜鼓镇刘骥村</t>
    </r>
  </si>
  <si>
    <r>
      <rPr>
        <sz val="9"/>
        <rFont val="方正仿宋_GBK"/>
        <charset val="134"/>
      </rPr>
      <t>利用冷链仓储设备可确保鲜花椒粗加工后的品质保障。储藏农产品数量达到</t>
    </r>
    <r>
      <rPr>
        <sz val="9"/>
        <rFont val="Times New Roman"/>
        <charset val="0"/>
      </rPr>
      <t>2400</t>
    </r>
    <r>
      <rPr>
        <sz val="9"/>
        <rFont val="方正仿宋_GBK"/>
        <charset val="134"/>
      </rPr>
      <t>吨，保障农产品品质不变，助力荣昌特色农产品的品牌打造。</t>
    </r>
  </si>
  <si>
    <r>
      <rPr>
        <sz val="9"/>
        <rFont val="Times New Roman"/>
        <charset val="0"/>
      </rPr>
      <t xml:space="preserve"> 1.</t>
    </r>
    <r>
      <rPr>
        <sz val="9"/>
        <rFont val="方正仿宋_GBK"/>
        <charset val="134"/>
      </rPr>
      <t>资金配股。按脱贫户</t>
    </r>
    <r>
      <rPr>
        <sz val="9"/>
        <rFont val="Times New Roman"/>
        <charset val="0"/>
      </rPr>
      <t>135</t>
    </r>
    <r>
      <rPr>
        <sz val="9"/>
        <rFont val="方正仿宋_GBK"/>
        <charset val="134"/>
      </rPr>
      <t>户、边缘户</t>
    </r>
    <r>
      <rPr>
        <sz val="9"/>
        <rFont val="Times New Roman"/>
        <charset val="0"/>
      </rPr>
      <t>4</t>
    </r>
    <r>
      <rPr>
        <sz val="9"/>
        <rFont val="方正仿宋_GBK"/>
        <charset val="134"/>
      </rPr>
      <t>户、脱贫监测户</t>
    </r>
    <r>
      <rPr>
        <sz val="9"/>
        <rFont val="Times New Roman"/>
        <charset val="0"/>
      </rPr>
      <t>4</t>
    </r>
    <r>
      <rPr>
        <sz val="9"/>
        <rFont val="方正仿宋_GBK"/>
        <charset val="134"/>
      </rPr>
      <t>户，剩余</t>
    </r>
    <r>
      <rPr>
        <sz val="9"/>
        <rFont val="Times New Roman"/>
        <charset val="0"/>
      </rPr>
      <t>10</t>
    </r>
    <r>
      <rPr>
        <sz val="9"/>
        <rFont val="方正仿宋_GBK"/>
        <charset val="134"/>
      </rPr>
      <t>户根据村实际情况动态调整计算</t>
    </r>
    <r>
      <rPr>
        <sz val="9"/>
        <rFont val="Times New Roman"/>
        <charset val="0"/>
      </rPr>
      <t>,</t>
    </r>
    <r>
      <rPr>
        <sz val="9"/>
        <rFont val="方正仿宋_GBK"/>
        <charset val="134"/>
      </rPr>
      <t>每户配股资金</t>
    </r>
    <r>
      <rPr>
        <sz val="9"/>
        <rFont val="Times New Roman"/>
        <charset val="0"/>
      </rPr>
      <t xml:space="preserve"> 0.5</t>
    </r>
    <r>
      <rPr>
        <sz val="9"/>
        <rFont val="方正仿宋_GBK"/>
        <charset val="134"/>
      </rPr>
      <t>万元。</t>
    </r>
    <r>
      <rPr>
        <sz val="9"/>
        <rFont val="Times New Roman"/>
        <charset val="0"/>
      </rPr>
      <t>2.</t>
    </r>
    <r>
      <rPr>
        <sz val="9"/>
        <rFont val="方正仿宋_GBK"/>
        <charset val="134"/>
      </rPr>
      <t>资产收益联结。除去当年各类开支，按产业当年纯收入进行分红。纯收益</t>
    </r>
    <r>
      <rPr>
        <sz val="9"/>
        <rFont val="Times New Roman"/>
        <charset val="0"/>
      </rPr>
      <t>30%</t>
    </r>
    <r>
      <rPr>
        <sz val="9"/>
        <rFont val="方正仿宋_GBK"/>
        <charset val="134"/>
      </rPr>
      <t>按户分配给脱贫户、边缘户、脱贫监测户，纯收益</t>
    </r>
    <r>
      <rPr>
        <sz val="9"/>
        <rFont val="Times New Roman"/>
        <charset val="0"/>
      </rPr>
      <t>30%</t>
    </r>
    <r>
      <rPr>
        <sz val="9"/>
        <rFont val="方正仿宋_GBK"/>
        <charset val="134"/>
      </rPr>
      <t>分配给入股股东，纯收益</t>
    </r>
    <r>
      <rPr>
        <sz val="9"/>
        <rFont val="Times New Roman"/>
        <charset val="0"/>
      </rPr>
      <t>20%</t>
    </r>
    <r>
      <rPr>
        <sz val="9"/>
        <rFont val="方正仿宋_GBK"/>
        <charset val="134"/>
      </rPr>
      <t>作为结余发展资金</t>
    </r>
    <r>
      <rPr>
        <sz val="9"/>
        <rFont val="Times New Roman"/>
        <charset val="0"/>
      </rPr>
      <t>,</t>
    </r>
    <r>
      <rPr>
        <sz val="9"/>
        <rFont val="方正仿宋_GBK"/>
        <charset val="134"/>
      </rPr>
      <t>纯收益</t>
    </r>
    <r>
      <rPr>
        <sz val="9"/>
        <rFont val="Times New Roman"/>
        <charset val="0"/>
      </rPr>
      <t>10%</t>
    </r>
    <r>
      <rPr>
        <sz val="9"/>
        <rFont val="方正仿宋_GBK"/>
        <charset val="134"/>
      </rPr>
      <t>作为公益性投入，</t>
    </r>
    <r>
      <rPr>
        <sz val="9"/>
        <rFont val="Times New Roman"/>
        <charset val="0"/>
      </rPr>
      <t>10%</t>
    </r>
    <r>
      <rPr>
        <sz val="9"/>
        <rFont val="方正仿宋_GBK"/>
        <charset val="134"/>
      </rPr>
      <t>作为村支两委奖励。</t>
    </r>
  </si>
  <si>
    <r>
      <rPr>
        <sz val="9"/>
        <rFont val="Times New Roman"/>
        <charset val="0"/>
      </rPr>
      <t>2021</t>
    </r>
    <r>
      <rPr>
        <sz val="9"/>
        <rFont val="方正仿宋_GBK"/>
        <charset val="134"/>
      </rPr>
      <t>年区本级投入</t>
    </r>
    <r>
      <rPr>
        <sz val="9"/>
        <rFont val="Times New Roman"/>
        <charset val="0"/>
      </rPr>
      <t>≤80</t>
    </r>
    <r>
      <rPr>
        <sz val="9"/>
        <rFont val="方正仿宋_GBK"/>
        <charset val="134"/>
      </rPr>
      <t>万元，共计</t>
    </r>
    <r>
      <rPr>
        <sz val="9"/>
        <rFont val="Times New Roman"/>
        <charset val="0"/>
      </rPr>
      <t>135</t>
    </r>
    <r>
      <rPr>
        <sz val="9"/>
        <rFont val="方正仿宋_GBK"/>
        <charset val="134"/>
      </rPr>
      <t>户脱贫户受益。</t>
    </r>
  </si>
  <si>
    <r>
      <rPr>
        <sz val="9"/>
        <rFont val="方正仿宋_GBK"/>
        <charset val="134"/>
      </rPr>
      <t>吸纳以上建卡脱贫人员就业</t>
    </r>
    <r>
      <rPr>
        <sz val="9"/>
        <rFont val="Times New Roman"/>
        <charset val="0"/>
      </rPr>
      <t>≥25</t>
    </r>
    <r>
      <rPr>
        <sz val="9"/>
        <rFont val="方正仿宋_GBK"/>
        <charset val="134"/>
      </rPr>
      <t>名，每人务工收入</t>
    </r>
    <r>
      <rPr>
        <sz val="9"/>
        <rFont val="Times New Roman"/>
        <charset val="0"/>
      </rPr>
      <t>≥1000</t>
    </r>
    <r>
      <rPr>
        <sz val="9"/>
        <rFont val="方正仿宋_GBK"/>
        <charset val="134"/>
      </rPr>
      <t>元；</t>
    </r>
  </si>
  <si>
    <r>
      <rPr>
        <sz val="9"/>
        <rFont val="方正仿宋_GBK"/>
        <charset val="134"/>
      </rPr>
      <t>受益建档立卡脱贫人口数</t>
    </r>
    <r>
      <rPr>
        <sz val="9"/>
        <rFont val="Times New Roman"/>
        <charset val="0"/>
      </rPr>
      <t>≥25</t>
    </r>
    <r>
      <rPr>
        <sz val="9"/>
        <rFont val="方正仿宋_GBK"/>
        <charset val="134"/>
      </rPr>
      <t>人。</t>
    </r>
  </si>
  <si>
    <r>
      <rPr>
        <sz val="9"/>
        <rFont val="方正仿宋_GBK"/>
        <charset val="134"/>
      </rPr>
      <t>持续效益</t>
    </r>
    <r>
      <rPr>
        <sz val="9"/>
        <rFont val="Times New Roman"/>
        <charset val="0"/>
      </rPr>
      <t>≥3</t>
    </r>
    <r>
      <rPr>
        <sz val="9"/>
        <rFont val="方正仿宋_GBK"/>
        <charset val="134"/>
      </rPr>
      <t>年</t>
    </r>
  </si>
  <si>
    <r>
      <rPr>
        <sz val="9"/>
        <rFont val="方正仿宋_GBK"/>
        <charset val="134"/>
      </rPr>
      <t>项目建成后，预计年色选加工</t>
    </r>
    <r>
      <rPr>
        <sz val="9"/>
        <rFont val="Times New Roman"/>
        <charset val="0"/>
      </rPr>
      <t>20</t>
    </r>
    <r>
      <rPr>
        <sz val="9"/>
        <rFont val="方正仿宋_GBK"/>
        <charset val="134"/>
      </rPr>
      <t>万斤花椒，色选加工费</t>
    </r>
    <r>
      <rPr>
        <sz val="9"/>
        <rFont val="Times New Roman"/>
        <charset val="0"/>
      </rPr>
      <t>0.4</t>
    </r>
    <r>
      <rPr>
        <sz val="9"/>
        <rFont val="方正仿宋_GBK"/>
        <charset val="134"/>
      </rPr>
      <t>元</t>
    </r>
    <r>
      <rPr>
        <sz val="9"/>
        <rFont val="Times New Roman"/>
        <charset val="0"/>
      </rPr>
      <t>/</t>
    </r>
    <r>
      <rPr>
        <sz val="9"/>
        <rFont val="方正仿宋_GBK"/>
        <charset val="134"/>
      </rPr>
      <t>斤，收取费用</t>
    </r>
    <r>
      <rPr>
        <sz val="9"/>
        <rFont val="Times New Roman"/>
        <charset val="0"/>
      </rPr>
      <t>80000</t>
    </r>
    <r>
      <rPr>
        <sz val="9"/>
        <rFont val="方正仿宋_GBK"/>
        <charset val="134"/>
      </rPr>
      <t>元。其他农产品色选加工</t>
    </r>
    <r>
      <rPr>
        <sz val="9"/>
        <rFont val="Times New Roman"/>
        <charset val="0"/>
      </rPr>
      <t>2</t>
    </r>
    <r>
      <rPr>
        <sz val="9"/>
        <rFont val="方正仿宋_GBK"/>
        <charset val="134"/>
      </rPr>
      <t>万斤，收取费用</t>
    </r>
    <r>
      <rPr>
        <sz val="9"/>
        <rFont val="Times New Roman"/>
        <charset val="0"/>
      </rPr>
      <t>8000</t>
    </r>
    <r>
      <rPr>
        <sz val="9"/>
        <rFont val="方正仿宋_GBK"/>
        <charset val="134"/>
      </rPr>
      <t>元。合计全年收益</t>
    </r>
    <r>
      <rPr>
        <sz val="9"/>
        <rFont val="Times New Roman"/>
        <charset val="0"/>
      </rPr>
      <t>12.8</t>
    </r>
    <r>
      <rPr>
        <sz val="9"/>
        <rFont val="方正仿宋_GBK"/>
        <charset val="134"/>
      </rPr>
      <t>万元。支出费用：聘请管理人员</t>
    </r>
    <r>
      <rPr>
        <sz val="9"/>
        <rFont val="Times New Roman"/>
        <charset val="0"/>
      </rPr>
      <t>2</t>
    </r>
    <r>
      <rPr>
        <sz val="9"/>
        <rFont val="方正仿宋_GBK"/>
        <charset val="134"/>
      </rPr>
      <t>名，工资</t>
    </r>
    <r>
      <rPr>
        <sz val="9"/>
        <rFont val="Times New Roman"/>
        <charset val="0"/>
      </rPr>
      <t>2000</t>
    </r>
    <r>
      <rPr>
        <sz val="9"/>
        <rFont val="方正仿宋_GBK"/>
        <charset val="134"/>
      </rPr>
      <t>元</t>
    </r>
    <r>
      <rPr>
        <sz val="9"/>
        <rFont val="Times New Roman"/>
        <charset val="0"/>
      </rPr>
      <t>/</t>
    </r>
    <r>
      <rPr>
        <sz val="9"/>
        <rFont val="方正仿宋_GBK"/>
        <charset val="134"/>
      </rPr>
      <t>月</t>
    </r>
    <r>
      <rPr>
        <sz val="9"/>
        <rFont val="Times New Roman"/>
        <charset val="0"/>
      </rPr>
      <t>·</t>
    </r>
    <r>
      <rPr>
        <sz val="9"/>
        <rFont val="方正仿宋_GBK"/>
        <charset val="134"/>
      </rPr>
      <t>人，全年支工资</t>
    </r>
    <r>
      <rPr>
        <sz val="9"/>
        <rFont val="Times New Roman"/>
        <charset val="0"/>
      </rPr>
      <t>4.8</t>
    </r>
    <r>
      <rPr>
        <sz val="9"/>
        <rFont val="方正仿宋_GBK"/>
        <charset val="134"/>
      </rPr>
      <t>万元；全年电费及维修费用</t>
    </r>
    <r>
      <rPr>
        <sz val="9"/>
        <rFont val="Times New Roman"/>
        <charset val="0"/>
      </rPr>
      <t>1</t>
    </r>
    <r>
      <rPr>
        <sz val="9"/>
        <rFont val="方正仿宋_GBK"/>
        <charset val="134"/>
      </rPr>
      <t>万元。总纯收益</t>
    </r>
    <r>
      <rPr>
        <sz val="9"/>
        <rFont val="Times New Roman"/>
        <charset val="0"/>
      </rPr>
      <t>3</t>
    </r>
    <r>
      <rPr>
        <sz val="9"/>
        <rFont val="方正仿宋_GBK"/>
        <charset val="134"/>
      </rPr>
      <t>万元。</t>
    </r>
  </si>
  <si>
    <r>
      <rPr>
        <sz val="9"/>
        <rFont val="方正仿宋_GBK"/>
        <charset val="134"/>
      </rPr>
      <t>项目完成后，可对辖区内及周边镇农产品进行色选加工，色选机可用于辖区花椒及相关农产品进行分级色选，收取色选加工费用。收取租金及加工费用纯收益的</t>
    </r>
    <r>
      <rPr>
        <sz val="9"/>
        <rFont val="Times New Roman"/>
        <charset val="0"/>
      </rPr>
      <t>30%</t>
    </r>
    <r>
      <rPr>
        <sz val="9"/>
        <rFont val="方正仿宋_GBK"/>
        <charset val="134"/>
      </rPr>
      <t>可用于集体经济分红；纯收益的</t>
    </r>
    <r>
      <rPr>
        <sz val="9"/>
        <rFont val="Times New Roman"/>
        <charset val="0"/>
      </rPr>
      <t>10%</t>
    </r>
    <r>
      <rPr>
        <sz val="9"/>
        <rFont val="方正仿宋_GBK"/>
        <charset val="134"/>
      </rPr>
      <t>用于脱贫不稳定户、边缘易致贫户及突发事件困难户救助；纯收益的</t>
    </r>
    <r>
      <rPr>
        <sz val="9"/>
        <rFont val="Times New Roman"/>
        <charset val="0"/>
      </rPr>
      <t>60%</t>
    </r>
    <r>
      <rPr>
        <sz val="9"/>
        <rFont val="方正仿宋_GBK"/>
        <charset val="134"/>
      </rPr>
      <t>用于村集体经济再投入。</t>
    </r>
  </si>
  <si>
    <r>
      <rPr>
        <sz val="9"/>
        <rFont val="方正仿宋_GBK"/>
        <charset val="134"/>
      </rPr>
      <t>熊贵英</t>
    </r>
  </si>
  <si>
    <r>
      <rPr>
        <sz val="9"/>
        <rFont val="方正仿宋_GBK"/>
        <charset val="134"/>
      </rPr>
      <t>荣昌区</t>
    </r>
    <r>
      <rPr>
        <sz val="9"/>
        <rFont val="Times New Roman"/>
        <charset val="0"/>
      </rPr>
      <t>2021</t>
    </r>
    <r>
      <rPr>
        <sz val="9"/>
        <rFont val="方正仿宋_GBK"/>
        <charset val="134"/>
      </rPr>
      <t>年清流镇龙井庙村集体经济产业发展项目</t>
    </r>
  </si>
  <si>
    <r>
      <rPr>
        <sz val="9"/>
        <rFont val="方正仿宋_GBK"/>
        <charset val="134"/>
      </rPr>
      <t>荣昌区</t>
    </r>
    <r>
      <rPr>
        <sz val="9"/>
        <rFont val="Times New Roman"/>
        <charset val="0"/>
      </rPr>
      <t>_</t>
    </r>
    <r>
      <rPr>
        <sz val="9"/>
        <rFont val="方正仿宋_GBK"/>
        <charset val="134"/>
      </rPr>
      <t>产业项目</t>
    </r>
    <r>
      <rPr>
        <sz val="9"/>
        <rFont val="Times New Roman"/>
        <charset val="0"/>
      </rPr>
      <t>_</t>
    </r>
    <r>
      <rPr>
        <sz val="9"/>
        <rFont val="方正仿宋_GBK"/>
        <charset val="134"/>
      </rPr>
      <t>荣昌区</t>
    </r>
    <r>
      <rPr>
        <sz val="9"/>
        <rFont val="Times New Roman"/>
        <charset val="0"/>
      </rPr>
      <t>2021</t>
    </r>
    <r>
      <rPr>
        <sz val="9"/>
        <rFont val="方正仿宋_GBK"/>
        <charset val="134"/>
      </rPr>
      <t>年清流镇龙井庙村集体经济产业发展项目</t>
    </r>
  </si>
  <si>
    <r>
      <rPr>
        <sz val="9"/>
        <rFont val="方正仿宋_GBK"/>
        <charset val="134"/>
      </rPr>
      <t>种植养殖加工服务</t>
    </r>
  </si>
  <si>
    <r>
      <rPr>
        <sz val="9"/>
        <rFont val="方正仿宋_GBK"/>
        <charset val="134"/>
      </rPr>
      <t>清流镇龙井庙村</t>
    </r>
  </si>
  <si>
    <t>1.柑橘冻库解决柑橘产业丰产滞销的问题，带动本村20余户脱贫户发展种植柑橘产业，每户年增收500元。2.柑橘冻库收取租金的收益的30%用于集体经济分红；纯收益的10%用于脱贫不稳定户、边缘易致贫户及突发事件困难户救助；纯收益的60%用于村集体经济再投入。</t>
  </si>
  <si>
    <t>通过该项目实施，带动20余户脱贫户发展种植柑橘产业，每户年增收500元。</t>
  </si>
  <si>
    <t>2021年区本级投入≤80万元，共计≤75户脱贫户，1户监测户受益</t>
  </si>
  <si>
    <t>受益建档立卡脱贫人口数258人。</t>
  </si>
  <si>
    <t>项目建成后，预计柑橘冻库储存收益80元/吨，年收入40000元。</t>
  </si>
  <si>
    <r>
      <rPr>
        <sz val="9"/>
        <rFont val="方正仿宋_GBK"/>
        <charset val="134"/>
      </rPr>
      <t>该项目是结合清流镇实际，并经清流镇党委充分商议，群众代表讨论作出的结果，项目一旦立项，我村将立即组织实施，同时成立项目管理小组和监督小组，在荣昌区农委、清流镇政府的指导下保质保量的完成项目建设全部内容。</t>
    </r>
  </si>
  <si>
    <r>
      <rPr>
        <sz val="9"/>
        <rFont val="方正仿宋_GBK"/>
        <charset val="134"/>
      </rPr>
      <t>项目完成后，将实现以下优势：</t>
    </r>
    <r>
      <rPr>
        <sz val="9"/>
        <rFont val="Times New Roman"/>
        <charset val="0"/>
      </rPr>
      <t>1.</t>
    </r>
    <r>
      <rPr>
        <sz val="9"/>
        <rFont val="方正仿宋_GBK"/>
        <charset val="134"/>
      </rPr>
      <t>柑橘冻库解决柑橘产业丰产滞销的问题，带动本村</t>
    </r>
    <r>
      <rPr>
        <sz val="9"/>
        <rFont val="Times New Roman"/>
        <charset val="0"/>
      </rPr>
      <t>20</t>
    </r>
    <r>
      <rPr>
        <sz val="9"/>
        <rFont val="方正仿宋_GBK"/>
        <charset val="134"/>
      </rPr>
      <t>余户脱贫户发展种植柑橘产业，每户年增收</t>
    </r>
    <r>
      <rPr>
        <sz val="9"/>
        <rFont val="Times New Roman"/>
        <charset val="0"/>
      </rPr>
      <t>500</t>
    </r>
    <r>
      <rPr>
        <sz val="9"/>
        <rFont val="方正仿宋_GBK"/>
        <charset val="134"/>
      </rPr>
      <t>元。</t>
    </r>
    <r>
      <rPr>
        <sz val="9"/>
        <rFont val="Times New Roman"/>
        <charset val="0"/>
      </rPr>
      <t>2.</t>
    </r>
    <r>
      <rPr>
        <sz val="9"/>
        <rFont val="方正仿宋_GBK"/>
        <charset val="134"/>
      </rPr>
      <t>柑橘冻库收取租金的收益的</t>
    </r>
    <r>
      <rPr>
        <sz val="9"/>
        <rFont val="Times New Roman"/>
        <charset val="0"/>
      </rPr>
      <t>30%</t>
    </r>
    <r>
      <rPr>
        <sz val="9"/>
        <rFont val="方正仿宋_GBK"/>
        <charset val="134"/>
      </rPr>
      <t>用于集体经济分红；纯收益的</t>
    </r>
    <r>
      <rPr>
        <sz val="9"/>
        <rFont val="Times New Roman"/>
        <charset val="0"/>
      </rPr>
      <t>10%</t>
    </r>
    <r>
      <rPr>
        <sz val="9"/>
        <rFont val="方正仿宋_GBK"/>
        <charset val="134"/>
      </rPr>
      <t>用于脱贫不稳定户、边缘易致贫户及突发事件困难户救助；纯收益的</t>
    </r>
    <r>
      <rPr>
        <sz val="9"/>
        <rFont val="Times New Roman"/>
        <charset val="0"/>
      </rPr>
      <t>60%</t>
    </r>
    <r>
      <rPr>
        <sz val="9"/>
        <rFont val="方正仿宋_GBK"/>
        <charset val="134"/>
      </rPr>
      <t>用于村集体经济再投入。</t>
    </r>
  </si>
  <si>
    <r>
      <rPr>
        <sz val="9"/>
        <rFont val="方正仿宋_GBK"/>
        <charset val="134"/>
      </rPr>
      <t>况朝贵</t>
    </r>
  </si>
  <si>
    <r>
      <rPr>
        <sz val="9"/>
        <rFont val="方正仿宋_GBK"/>
        <charset val="134"/>
      </rPr>
      <t>荣昌区</t>
    </r>
    <r>
      <rPr>
        <sz val="9"/>
        <rFont val="Times New Roman"/>
        <charset val="0"/>
      </rPr>
      <t>2021</t>
    </r>
    <r>
      <rPr>
        <sz val="9"/>
        <rFont val="方正仿宋_GBK"/>
        <charset val="134"/>
      </rPr>
      <t>年吴家镇高峰村集体经济产业发展项目</t>
    </r>
  </si>
  <si>
    <r>
      <rPr>
        <sz val="9"/>
        <rFont val="方正仿宋_GBK"/>
        <charset val="134"/>
      </rPr>
      <t>荣昌区</t>
    </r>
    <r>
      <rPr>
        <sz val="9"/>
        <rFont val="Times New Roman"/>
        <charset val="0"/>
      </rPr>
      <t>_</t>
    </r>
    <r>
      <rPr>
        <sz val="9"/>
        <rFont val="方正仿宋_GBK"/>
        <charset val="134"/>
      </rPr>
      <t>产业项目</t>
    </r>
    <r>
      <rPr>
        <sz val="9"/>
        <rFont val="Times New Roman"/>
        <charset val="0"/>
      </rPr>
      <t>_</t>
    </r>
    <r>
      <rPr>
        <sz val="9"/>
        <rFont val="方正仿宋_GBK"/>
        <charset val="134"/>
      </rPr>
      <t>荣昌区</t>
    </r>
    <r>
      <rPr>
        <sz val="9"/>
        <rFont val="Times New Roman"/>
        <charset val="0"/>
      </rPr>
      <t>2021</t>
    </r>
    <r>
      <rPr>
        <sz val="9"/>
        <rFont val="方正仿宋_GBK"/>
        <charset val="134"/>
      </rPr>
      <t>年吴家镇高峰村集体经济产业发展项目</t>
    </r>
  </si>
  <si>
    <r>
      <rPr>
        <sz val="9"/>
        <color rgb="FFFF0000"/>
        <rFont val="方正仿宋_GBK"/>
        <charset val="134"/>
      </rPr>
      <t>建设采摘果园面积</t>
    </r>
    <r>
      <rPr>
        <sz val="9"/>
        <color rgb="FFFF0000"/>
        <rFont val="Times New Roman"/>
        <charset val="0"/>
      </rPr>
      <t>220</t>
    </r>
    <r>
      <rPr>
        <sz val="9"/>
        <color rgb="FFFF0000"/>
        <rFont val="方正仿宋_GBK"/>
        <charset val="134"/>
      </rPr>
      <t>亩，主要种植不同种类柑橘（按采收期搭配），辅以枇杷、李子等果树种植。具体内容：血橙九号55株、柑平70株、大雅70株、09无籽沃柑70株、黄丰4号枇杷50株、青仓李50株、爱媛3870株、纽荷尔55株、蓄水池2个150立方米/个、灌溉管网共计5000M、生产便道1000米、土地整形220亩。</t>
    </r>
  </si>
  <si>
    <r>
      <rPr>
        <sz val="9"/>
        <rFont val="方正仿宋_GBK"/>
        <charset val="134"/>
      </rPr>
      <t>吴家镇高峰村</t>
    </r>
  </si>
  <si>
    <r>
      <rPr>
        <sz val="9"/>
        <rFont val="Times New Roman"/>
        <charset val="0"/>
      </rPr>
      <t>1</t>
    </r>
    <r>
      <rPr>
        <sz val="9"/>
        <rFont val="方正仿宋_GBK"/>
        <charset val="134"/>
      </rPr>
      <t>、周边流转土地农户可获得土地租金</t>
    </r>
    <r>
      <rPr>
        <sz val="9"/>
        <rFont val="Times New Roman"/>
        <charset val="0"/>
      </rPr>
      <t>10</t>
    </r>
    <r>
      <rPr>
        <sz val="9"/>
        <rFont val="方正仿宋_GBK"/>
        <charset val="134"/>
      </rPr>
      <t>万元左右</t>
    </r>
    <r>
      <rPr>
        <sz val="9"/>
        <rFont val="Times New Roman"/>
        <charset val="0"/>
      </rPr>
      <t>/</t>
    </r>
    <r>
      <rPr>
        <sz val="9"/>
        <rFont val="方正仿宋_GBK"/>
        <charset val="134"/>
      </rPr>
      <t>年。</t>
    </r>
    <r>
      <rPr>
        <sz val="9"/>
        <rFont val="Times New Roman"/>
        <charset val="0"/>
      </rPr>
      <t xml:space="preserve">
2</t>
    </r>
    <r>
      <rPr>
        <sz val="9"/>
        <rFont val="方正仿宋_GBK"/>
        <charset val="134"/>
      </rPr>
      <t>、到第四年丰产期项目产值达到</t>
    </r>
    <r>
      <rPr>
        <sz val="9"/>
        <rFont val="Times New Roman"/>
        <charset val="0"/>
      </rPr>
      <t>80</t>
    </r>
    <r>
      <rPr>
        <sz val="9"/>
        <rFont val="方正仿宋_GBK"/>
        <charset val="134"/>
      </rPr>
      <t>万元</t>
    </r>
    <r>
      <rPr>
        <sz val="9"/>
        <rFont val="Times New Roman"/>
        <charset val="0"/>
      </rPr>
      <t>/</t>
    </r>
    <r>
      <rPr>
        <sz val="9"/>
        <rFont val="方正仿宋_GBK"/>
        <charset val="134"/>
      </rPr>
      <t>年。</t>
    </r>
    <r>
      <rPr>
        <sz val="9"/>
        <rFont val="Times New Roman"/>
        <charset val="0"/>
      </rPr>
      <t xml:space="preserve">
3</t>
    </r>
    <r>
      <rPr>
        <sz val="9"/>
        <rFont val="方正仿宋_GBK"/>
        <charset val="134"/>
      </rPr>
      <t>、带动周边农户发展柑橘产业，减少农村土地撂荒现象。</t>
    </r>
  </si>
  <si>
    <r>
      <rPr>
        <sz val="9"/>
        <rFont val="Times New Roman"/>
        <charset val="0"/>
      </rPr>
      <t>1</t>
    </r>
    <r>
      <rPr>
        <sz val="9"/>
        <rFont val="方正仿宋_GBK"/>
        <charset val="134"/>
      </rPr>
      <t>、</t>
    </r>
    <r>
      <rPr>
        <sz val="9"/>
        <rFont val="Times New Roman"/>
        <charset val="0"/>
      </rPr>
      <t>2021-2023</t>
    </r>
    <r>
      <rPr>
        <sz val="9"/>
        <rFont val="方正仿宋_GBK"/>
        <charset val="134"/>
      </rPr>
      <t>年为前期投入管护期，</t>
    </r>
    <r>
      <rPr>
        <sz val="9"/>
        <rFont val="Times New Roman"/>
        <charset val="0"/>
      </rPr>
      <t>2024</t>
    </r>
    <r>
      <rPr>
        <sz val="9"/>
        <rFont val="方正仿宋_GBK"/>
        <charset val="134"/>
      </rPr>
      <t>年开始收益，高峰村集体经济在该项目收益部分按照以下方式分配，一是当年收益的</t>
    </r>
    <r>
      <rPr>
        <sz val="9"/>
        <rFont val="Times New Roman"/>
        <charset val="0"/>
      </rPr>
      <t>40%</t>
    </r>
    <r>
      <rPr>
        <sz val="9"/>
        <rFont val="方正仿宋_GBK"/>
        <charset val="134"/>
      </rPr>
      <t>用于村民的年终分红，分配金额上略倾斜我村全国防返贫监测信息系统内现有建档立卡脱贫户、清洁示范户。二是当年利润的</t>
    </r>
    <r>
      <rPr>
        <sz val="9"/>
        <rFont val="Times New Roman"/>
        <charset val="0"/>
      </rPr>
      <t>60%</t>
    </r>
    <r>
      <rPr>
        <sz val="9"/>
        <rFont val="方正仿宋_GBK"/>
        <charset val="134"/>
      </rPr>
      <t>用于村集体经济下一年度的发展资金和村级基础设施建设以及公益事业建设。</t>
    </r>
    <r>
      <rPr>
        <sz val="9"/>
        <rFont val="Times New Roman"/>
        <charset val="0"/>
      </rPr>
      <t>2</t>
    </r>
    <r>
      <rPr>
        <sz val="9"/>
        <rFont val="方正仿宋_GBK"/>
        <charset val="134"/>
      </rPr>
      <t>、带动周边农户柑橘产业发展</t>
    </r>
    <r>
      <rPr>
        <sz val="9"/>
        <rFont val="Times New Roman"/>
        <charset val="0"/>
      </rPr>
      <t>3</t>
    </r>
    <r>
      <rPr>
        <sz val="9"/>
        <rFont val="方正仿宋_GBK"/>
        <charset val="134"/>
      </rPr>
      <t>、为周边农户提供就业岗位。</t>
    </r>
  </si>
  <si>
    <r>
      <rPr>
        <sz val="9"/>
        <rFont val="方正仿宋_GBK"/>
        <charset val="134"/>
      </rPr>
      <t>共投入资金</t>
    </r>
    <r>
      <rPr>
        <sz val="9"/>
        <rFont val="Times New Roman"/>
        <charset val="0"/>
      </rPr>
      <t>130</t>
    </r>
    <r>
      <rPr>
        <sz val="9"/>
        <rFont val="方正仿宋_GBK"/>
        <charset val="134"/>
      </rPr>
      <t>万元</t>
    </r>
  </si>
  <si>
    <r>
      <rPr>
        <sz val="9"/>
        <rFont val="Times New Roman"/>
        <charset val="0"/>
      </rPr>
      <t>1</t>
    </r>
    <r>
      <rPr>
        <sz val="9"/>
        <rFont val="方正仿宋_GBK"/>
        <charset val="134"/>
      </rPr>
      <t>、带动周边农户柑橘产业发展</t>
    </r>
    <r>
      <rPr>
        <sz val="9"/>
        <rFont val="Times New Roman"/>
        <charset val="0"/>
      </rPr>
      <t>2</t>
    </r>
    <r>
      <rPr>
        <sz val="9"/>
        <rFont val="方正仿宋_GBK"/>
        <charset val="134"/>
      </rPr>
      <t>、验收合格率</t>
    </r>
    <r>
      <rPr>
        <sz val="9"/>
        <rFont val="Times New Roman"/>
        <charset val="0"/>
      </rPr>
      <t>100%</t>
    </r>
  </si>
  <si>
    <r>
      <rPr>
        <sz val="9"/>
        <rFont val="方正仿宋_GBK"/>
        <charset val="134"/>
      </rPr>
      <t>维护期平均每亩投入</t>
    </r>
    <r>
      <rPr>
        <sz val="9"/>
        <rFont val="Times New Roman"/>
        <charset val="0"/>
      </rPr>
      <t>1300</t>
    </r>
    <r>
      <rPr>
        <sz val="9"/>
        <rFont val="方正仿宋_GBK"/>
        <charset val="134"/>
      </rPr>
      <t>元</t>
    </r>
    <r>
      <rPr>
        <sz val="9"/>
        <rFont val="Times New Roman"/>
        <charset val="0"/>
      </rPr>
      <t>/</t>
    </r>
    <r>
      <rPr>
        <sz val="9"/>
        <rFont val="方正仿宋_GBK"/>
        <charset val="134"/>
      </rPr>
      <t>年</t>
    </r>
  </si>
  <si>
    <r>
      <rPr>
        <sz val="9"/>
        <rFont val="方正仿宋_GBK"/>
        <charset val="134"/>
      </rPr>
      <t>到第四年丰产期开始项目产值达到</t>
    </r>
    <r>
      <rPr>
        <sz val="9"/>
        <rFont val="Times New Roman"/>
        <charset val="0"/>
      </rPr>
      <t>80</t>
    </r>
    <r>
      <rPr>
        <sz val="9"/>
        <rFont val="方正仿宋_GBK"/>
        <charset val="134"/>
      </rPr>
      <t>万元</t>
    </r>
    <r>
      <rPr>
        <sz val="9"/>
        <rFont val="Times New Roman"/>
        <charset val="0"/>
      </rPr>
      <t>/</t>
    </r>
    <r>
      <rPr>
        <sz val="9"/>
        <rFont val="方正仿宋_GBK"/>
        <charset val="134"/>
      </rPr>
      <t>年</t>
    </r>
  </si>
  <si>
    <r>
      <rPr>
        <sz val="9"/>
        <rFont val="方正仿宋_GBK"/>
        <charset val="134"/>
      </rPr>
      <t>周边</t>
    </r>
    <r>
      <rPr>
        <sz val="9"/>
        <rFont val="Times New Roman"/>
        <charset val="0"/>
      </rPr>
      <t>1000</t>
    </r>
    <r>
      <rPr>
        <sz val="9"/>
        <rFont val="方正仿宋_GBK"/>
        <charset val="134"/>
      </rPr>
      <t>户农户受益（获得土地租金、技术指导、就近务工等）</t>
    </r>
  </si>
  <si>
    <r>
      <rPr>
        <sz val="9"/>
        <rFont val="方正仿宋_GBK"/>
        <charset val="134"/>
      </rPr>
      <t>项目实施通过良好管护可使用</t>
    </r>
    <r>
      <rPr>
        <sz val="9"/>
        <rFont val="Times New Roman"/>
        <charset val="0"/>
      </rPr>
      <t>≥16</t>
    </r>
    <r>
      <rPr>
        <sz val="9"/>
        <rFont val="方正仿宋_GBK"/>
        <charset val="134"/>
      </rPr>
      <t>年</t>
    </r>
  </si>
  <si>
    <r>
      <rPr>
        <sz val="9"/>
        <rFont val="方正仿宋_GBK"/>
        <charset val="134"/>
      </rPr>
      <t>吴家镇高峰村股份经济合作联合社（村集体经济组织）争取项目资金</t>
    </r>
    <r>
      <rPr>
        <sz val="9"/>
        <rFont val="Times New Roman"/>
        <charset val="0"/>
      </rPr>
      <t>80</t>
    </r>
    <r>
      <rPr>
        <sz val="9"/>
        <rFont val="方正仿宋_GBK"/>
        <charset val="134"/>
      </rPr>
      <t>万元入股该项目，占该项目</t>
    </r>
    <r>
      <rPr>
        <sz val="9"/>
        <rFont val="Times New Roman"/>
        <charset val="0"/>
      </rPr>
      <t>55%</t>
    </r>
    <r>
      <rPr>
        <sz val="9"/>
        <rFont val="方正仿宋_GBK"/>
        <charset val="134"/>
      </rPr>
      <t>股份，叁亲农业有限公司以技术管理与资金两种方式入股该项目，技术管理占该项目</t>
    </r>
    <r>
      <rPr>
        <sz val="9"/>
        <rFont val="Times New Roman"/>
        <charset val="0"/>
      </rPr>
      <t>5%</t>
    </r>
    <r>
      <rPr>
        <sz val="9"/>
        <rFont val="方正仿宋_GBK"/>
        <charset val="134"/>
      </rPr>
      <t>股份、入股资金</t>
    </r>
    <r>
      <rPr>
        <sz val="9"/>
        <rFont val="Times New Roman"/>
        <charset val="0"/>
      </rPr>
      <t>50</t>
    </r>
    <r>
      <rPr>
        <sz val="9"/>
        <rFont val="方正仿宋_GBK"/>
        <charset val="134"/>
      </rPr>
      <t>万元占该项目</t>
    </r>
    <r>
      <rPr>
        <sz val="9"/>
        <rFont val="Times New Roman"/>
        <charset val="0"/>
      </rPr>
      <t>35%</t>
    </r>
    <r>
      <rPr>
        <sz val="9"/>
        <rFont val="方正仿宋_GBK"/>
        <charset val="134"/>
      </rPr>
      <t>股份。项目建设运行过程中，合作双方如有资金追加投资，原股权同比例稀释，但需保证吴家镇高峰村股份经济合作联合社占股比例在</t>
    </r>
    <r>
      <rPr>
        <sz val="9"/>
        <rFont val="Times New Roman"/>
        <charset val="0"/>
      </rPr>
      <t>50%</t>
    </r>
    <r>
      <rPr>
        <sz val="9"/>
        <rFont val="方正仿宋_GBK"/>
        <charset val="134"/>
      </rPr>
      <t>以上</t>
    </r>
    <r>
      <rPr>
        <sz val="9"/>
        <rFont val="Times New Roman"/>
        <charset val="0"/>
      </rPr>
      <t>,</t>
    </r>
    <r>
      <rPr>
        <sz val="9"/>
        <rFont val="方正仿宋_GBK"/>
        <charset val="134"/>
      </rPr>
      <t>掌握该项目实际控股权。合作双方应按时支付投资，不得无故退资，如需退资，需提前半年书面通知对方，并经第三方评审后，根据评审结果按照占股比例退资。</t>
    </r>
  </si>
  <si>
    <t>当年利润的50%作为该项目下一年度的生产成本投入，剩余50%利润按照双方占股比例进行分配,即吴家镇高峰村股份经济合作联合社分配55%，叁亲农业发展有限公司分配45%。</t>
  </si>
  <si>
    <r>
      <rPr>
        <sz val="9"/>
        <rFont val="方正仿宋_GBK"/>
        <charset val="134"/>
      </rPr>
      <t>郑尚齐</t>
    </r>
  </si>
  <si>
    <r>
      <rPr>
        <sz val="9"/>
        <rFont val="方正仿宋_GBK"/>
        <charset val="134"/>
      </rPr>
      <t>荣昌区</t>
    </r>
    <r>
      <rPr>
        <sz val="9"/>
        <rFont val="Times New Roman"/>
        <charset val="0"/>
      </rPr>
      <t>2021</t>
    </r>
    <r>
      <rPr>
        <sz val="9"/>
        <rFont val="方正仿宋_GBK"/>
        <charset val="134"/>
      </rPr>
      <t>年古昌镇大青杠村集体经济产业发展项目</t>
    </r>
  </si>
  <si>
    <r>
      <rPr>
        <sz val="9"/>
        <rFont val="方正仿宋_GBK"/>
        <charset val="134"/>
      </rPr>
      <t>荣昌区</t>
    </r>
    <r>
      <rPr>
        <sz val="9"/>
        <rFont val="Times New Roman"/>
        <charset val="0"/>
      </rPr>
      <t>_</t>
    </r>
    <r>
      <rPr>
        <sz val="9"/>
        <rFont val="方正仿宋_GBK"/>
        <charset val="134"/>
      </rPr>
      <t>产业项目</t>
    </r>
    <r>
      <rPr>
        <sz val="9"/>
        <rFont val="Times New Roman"/>
        <charset val="0"/>
      </rPr>
      <t>_</t>
    </r>
    <r>
      <rPr>
        <sz val="9"/>
        <rFont val="方正仿宋_GBK"/>
        <charset val="134"/>
      </rPr>
      <t>荣昌区</t>
    </r>
    <r>
      <rPr>
        <sz val="9"/>
        <rFont val="Times New Roman"/>
        <charset val="0"/>
      </rPr>
      <t>2021</t>
    </r>
    <r>
      <rPr>
        <sz val="9"/>
        <rFont val="方正仿宋_GBK"/>
        <charset val="134"/>
      </rPr>
      <t>年古昌镇大青杠村集体经济产业发展项目</t>
    </r>
  </si>
  <si>
    <r>
      <rPr>
        <sz val="9"/>
        <rFont val="Times New Roman"/>
        <charset val="0"/>
      </rPr>
      <t xml:space="preserve">1. </t>
    </r>
    <r>
      <rPr>
        <sz val="9"/>
        <rFont val="方正仿宋_GBK"/>
        <charset val="134"/>
      </rPr>
      <t>引导农民流转土地入股村集体经济。</t>
    </r>
    <r>
      <rPr>
        <sz val="9"/>
        <rFont val="Times New Roman"/>
        <charset val="0"/>
      </rPr>
      <t xml:space="preserve">2. </t>
    </r>
    <r>
      <rPr>
        <sz val="9"/>
        <rFont val="方正仿宋_GBK"/>
        <charset val="134"/>
      </rPr>
      <t>将大青</t>
    </r>
    <r>
      <rPr>
        <sz val="9"/>
        <rFont val="宋体"/>
        <charset val="134"/>
      </rPr>
      <t>㭎</t>
    </r>
    <r>
      <rPr>
        <sz val="9"/>
        <rFont val="方正仿宋_GBK"/>
        <charset val="134"/>
      </rPr>
      <t>村</t>
    </r>
    <r>
      <rPr>
        <sz val="9"/>
        <rFont val="Times New Roman"/>
        <charset val="0"/>
      </rPr>
      <t>3</t>
    </r>
    <r>
      <rPr>
        <sz val="9"/>
        <rFont val="方正仿宋_GBK"/>
        <charset val="134"/>
      </rPr>
      <t>组闲置的董家村小学、村老办公室旧址店面等具体资产，进行翻新改造，引进业主修建食用油等农副产品加工厂。</t>
    </r>
    <r>
      <rPr>
        <sz val="9"/>
        <rFont val="Times New Roman"/>
        <charset val="0"/>
      </rPr>
      <t>3.</t>
    </r>
    <r>
      <rPr>
        <sz val="9"/>
        <rFont val="方正仿宋_GBK"/>
        <charset val="134"/>
      </rPr>
      <t>在全村建成总面积</t>
    </r>
    <r>
      <rPr>
        <sz val="9"/>
        <rFont val="Times New Roman"/>
        <charset val="0"/>
      </rPr>
      <t>1000</t>
    </r>
    <r>
      <rPr>
        <sz val="9"/>
        <rFont val="方正仿宋_GBK"/>
        <charset val="134"/>
      </rPr>
      <t>亩的水稻种植基地</t>
    </r>
    <r>
      <rPr>
        <sz val="9"/>
        <rFont val="Times New Roman"/>
        <charset val="0"/>
      </rPr>
      <t>4.</t>
    </r>
    <r>
      <rPr>
        <sz val="9"/>
        <rFont val="方正仿宋_GBK"/>
        <charset val="134"/>
      </rPr>
      <t>升级集体经济荣昌区汇名农副产品加工有限公司的硬件设备。</t>
    </r>
  </si>
  <si>
    <r>
      <rPr>
        <sz val="9"/>
        <rFont val="方正仿宋_GBK"/>
        <charset val="134"/>
      </rPr>
      <t>古昌镇大青杠村</t>
    </r>
  </si>
  <si>
    <r>
      <rPr>
        <sz val="9"/>
        <rFont val="方正仿宋_GBK"/>
        <charset val="134"/>
      </rPr>
      <t>针对大青</t>
    </r>
    <r>
      <rPr>
        <sz val="9"/>
        <rFont val="宋体"/>
        <charset val="134"/>
      </rPr>
      <t>㭎</t>
    </r>
    <r>
      <rPr>
        <sz val="9"/>
        <rFont val="方正仿宋_GBK"/>
        <charset val="134"/>
      </rPr>
      <t>村村集体经济薄弱问题，通过当地粮油资源有效利用，提供社会服务、发展混合经营等方式，培育发展本村集体经济，进一步巩固脱贫攻坚成果，实现同乡村振兴的有效衔接，推动乡村全面振兴，实现产业兴旺。</t>
    </r>
  </si>
  <si>
    <r>
      <rPr>
        <sz val="9"/>
        <rFont val="方正仿宋_GBK"/>
        <charset val="134"/>
      </rPr>
      <t>本项目围绕发展农户群众特别是脱贫户参与度高的区域特色高效产业，支持已具有生产规模、发展基础的油菜籽产业基地建设灌溉设施等，改善基地生产条件。</t>
    </r>
    <r>
      <rPr>
        <sz val="9"/>
        <rFont val="Times New Roman"/>
        <charset val="0"/>
      </rPr>
      <t xml:space="preserve"> 
</t>
    </r>
  </si>
  <si>
    <r>
      <rPr>
        <sz val="9"/>
        <rFont val="方正仿宋_GBK"/>
        <charset val="134"/>
      </rPr>
      <t>扶持村集体经济项目</t>
    </r>
    <r>
      <rPr>
        <sz val="9"/>
        <rFont val="Times New Roman"/>
        <charset val="0"/>
      </rPr>
      <t>1</t>
    </r>
    <r>
      <rPr>
        <sz val="9"/>
        <rFont val="方正仿宋_GBK"/>
        <charset val="134"/>
      </rPr>
      <t>个，项目当年启动。加工厂产能扩大</t>
    </r>
    <r>
      <rPr>
        <sz val="9"/>
        <rFont val="Times New Roman"/>
        <charset val="0"/>
      </rPr>
      <t>2</t>
    </r>
    <r>
      <rPr>
        <sz val="9"/>
        <rFont val="方正仿宋_GBK"/>
        <charset val="134"/>
      </rPr>
      <t>倍，年生产能力达到</t>
    </r>
    <r>
      <rPr>
        <sz val="9"/>
        <rFont val="Times New Roman"/>
        <charset val="0"/>
      </rPr>
      <t>120</t>
    </r>
    <r>
      <rPr>
        <sz val="9"/>
        <rFont val="方正仿宋_GBK"/>
        <charset val="134"/>
      </rPr>
      <t>万斤菜籽。</t>
    </r>
  </si>
  <si>
    <r>
      <rPr>
        <sz val="9"/>
        <rFont val="方正仿宋_GBK"/>
        <charset val="134"/>
      </rPr>
      <t>菜籽油符合国家规定的质量标准和食品安全要求。</t>
    </r>
  </si>
  <si>
    <r>
      <rPr>
        <sz val="9"/>
        <rFont val="方正仿宋_GBK"/>
        <charset val="134"/>
      </rPr>
      <t>项目按时验收率</t>
    </r>
    <r>
      <rPr>
        <sz val="9"/>
        <rFont val="Times New Roman"/>
        <charset val="0"/>
      </rPr>
      <t>100%</t>
    </r>
  </si>
  <si>
    <r>
      <rPr>
        <sz val="9"/>
        <rFont val="方正仿宋_GBK"/>
        <charset val="134"/>
      </rPr>
      <t>项目建设资金以专项补助资金金额</t>
    </r>
    <r>
      <rPr>
        <sz val="9"/>
        <rFont val="Times New Roman"/>
        <charset val="0"/>
      </rPr>
      <t>80</t>
    </r>
    <r>
      <rPr>
        <sz val="9"/>
        <rFont val="方正仿宋_GBK"/>
        <charset val="134"/>
      </rPr>
      <t>万元，为建设成本底限。</t>
    </r>
  </si>
  <si>
    <r>
      <rPr>
        <sz val="9"/>
        <rFont val="方正仿宋_GBK"/>
        <charset val="134"/>
      </rPr>
      <t>促进村集体经济增收，促进农户、脱贫户增加收入。</t>
    </r>
  </si>
  <si>
    <r>
      <rPr>
        <sz val="9"/>
        <rFont val="方正仿宋_GBK"/>
        <charset val="134"/>
      </rPr>
      <t>提供就业岗位，带领脱贫人口增收致富，融合生产、加工、销售为一体的形成品牌竞争力。</t>
    </r>
  </si>
  <si>
    <r>
      <rPr>
        <sz val="9"/>
        <rFont val="方正仿宋_GBK"/>
        <charset val="134"/>
      </rPr>
      <t>项目持续发挥作用。</t>
    </r>
  </si>
  <si>
    <r>
      <rPr>
        <sz val="9"/>
        <rFont val="方正仿宋_GBK"/>
        <charset val="134"/>
      </rPr>
      <t>结合我村实际情况，经村支两委研究决定建设优质粮油加工厂</t>
    </r>
    <r>
      <rPr>
        <sz val="9"/>
        <rFont val="Times New Roman"/>
        <charset val="0"/>
      </rPr>
      <t>1</t>
    </r>
    <r>
      <rPr>
        <sz val="9"/>
        <rFont val="方正仿宋_GBK"/>
        <charset val="134"/>
      </rPr>
      <t>个，通过加工和销售纯天然植物油和优质大米，构建产销</t>
    </r>
    <r>
      <rPr>
        <sz val="9"/>
        <rFont val="Times New Roman"/>
        <charset val="0"/>
      </rPr>
      <t>“</t>
    </r>
    <r>
      <rPr>
        <sz val="9"/>
        <rFont val="方正仿宋_GBK"/>
        <charset val="134"/>
      </rPr>
      <t>一条龙</t>
    </r>
    <r>
      <rPr>
        <sz val="9"/>
        <rFont val="Times New Roman"/>
        <charset val="0"/>
      </rPr>
      <t>”</t>
    </r>
    <r>
      <rPr>
        <sz val="9"/>
        <rFont val="方正仿宋_GBK"/>
        <charset val="134"/>
      </rPr>
      <t>的现代农业产业模式，推动乡村产业振兴。并通过探索村集体经济发展壮大和村民个人增收同步实现的利益联系机制，实现</t>
    </r>
    <r>
      <rPr>
        <sz val="9"/>
        <rFont val="Times New Roman"/>
        <charset val="0"/>
      </rPr>
      <t>“</t>
    </r>
    <r>
      <rPr>
        <sz val="9"/>
        <rFont val="方正仿宋_GBK"/>
        <charset val="134"/>
      </rPr>
      <t>双赢</t>
    </r>
    <r>
      <rPr>
        <sz val="9"/>
        <rFont val="Times New Roman"/>
        <charset val="0"/>
      </rPr>
      <t>”</t>
    </r>
    <r>
      <rPr>
        <sz val="9"/>
        <rFont val="方正仿宋_GBK"/>
        <charset val="134"/>
      </rPr>
      <t>。</t>
    </r>
  </si>
  <si>
    <r>
      <rPr>
        <sz val="9"/>
        <rFont val="Times New Roman"/>
        <charset val="0"/>
      </rPr>
      <t>“</t>
    </r>
    <r>
      <rPr>
        <sz val="9"/>
        <rFont val="方正仿宋_GBK"/>
        <charset val="134"/>
      </rPr>
      <t>双赢</t>
    </r>
    <r>
      <rPr>
        <sz val="9"/>
        <rFont val="Times New Roman"/>
        <charset val="0"/>
      </rPr>
      <t>”</t>
    </r>
    <r>
      <rPr>
        <sz val="9"/>
        <rFont val="方正仿宋_GBK"/>
        <charset val="134"/>
      </rPr>
      <t>利益联系机制。收益的</t>
    </r>
    <r>
      <rPr>
        <sz val="9"/>
        <rFont val="Times New Roman"/>
        <charset val="0"/>
      </rPr>
      <t>20%</t>
    </r>
    <r>
      <rPr>
        <sz val="9"/>
        <rFont val="方正仿宋_GBK"/>
        <charset val="134"/>
      </rPr>
      <t>用于股民分红，</t>
    </r>
    <r>
      <rPr>
        <sz val="9"/>
        <rFont val="Times New Roman"/>
        <charset val="0"/>
      </rPr>
      <t>50%</t>
    </r>
    <r>
      <rPr>
        <sz val="9"/>
        <rFont val="方正仿宋_GBK"/>
        <charset val="134"/>
      </rPr>
      <t>纳入村专项公共事业发展基金，用于公共设施建设、村民公益事物活动或困难户救助等支出，</t>
    </r>
    <r>
      <rPr>
        <sz val="9"/>
        <rFont val="Times New Roman"/>
        <charset val="0"/>
      </rPr>
      <t>30%</t>
    </r>
    <r>
      <rPr>
        <sz val="9"/>
        <rFont val="方正仿宋_GBK"/>
        <charset val="134"/>
      </rPr>
      <t>留存村集体。确保村集体顺畅运转，又提高了服务群众满意度。</t>
    </r>
  </si>
  <si>
    <r>
      <rPr>
        <sz val="9"/>
        <rFont val="方正仿宋_GBK"/>
        <charset val="134"/>
      </rPr>
      <t>刘勇</t>
    </r>
  </si>
  <si>
    <r>
      <rPr>
        <sz val="9"/>
        <rFont val="方正仿宋_GBK"/>
        <charset val="134"/>
      </rPr>
      <t>荣昌区</t>
    </r>
    <r>
      <rPr>
        <sz val="9"/>
        <rFont val="Times New Roman"/>
        <charset val="0"/>
      </rPr>
      <t>2021</t>
    </r>
    <r>
      <rPr>
        <sz val="9"/>
        <rFont val="方正仿宋_GBK"/>
        <charset val="134"/>
      </rPr>
      <t>年岚峰林场巩固提升项目</t>
    </r>
  </si>
  <si>
    <r>
      <rPr>
        <sz val="9"/>
        <rFont val="方正仿宋_GBK"/>
        <charset val="134"/>
      </rPr>
      <t>荣昌区</t>
    </r>
    <r>
      <rPr>
        <sz val="9"/>
        <rFont val="Times New Roman"/>
        <charset val="0"/>
      </rPr>
      <t>_</t>
    </r>
    <r>
      <rPr>
        <sz val="9"/>
        <rFont val="方正仿宋_GBK"/>
        <charset val="134"/>
      </rPr>
      <t>村基础设施</t>
    </r>
    <r>
      <rPr>
        <sz val="9"/>
        <rFont val="Times New Roman"/>
        <charset val="0"/>
      </rPr>
      <t>_</t>
    </r>
    <r>
      <rPr>
        <sz val="9"/>
        <rFont val="方正仿宋_GBK"/>
        <charset val="134"/>
      </rPr>
      <t>荣昌区</t>
    </r>
    <r>
      <rPr>
        <sz val="9"/>
        <rFont val="Times New Roman"/>
        <charset val="0"/>
      </rPr>
      <t>2021</t>
    </r>
    <r>
      <rPr>
        <sz val="9"/>
        <rFont val="方正仿宋_GBK"/>
        <charset val="134"/>
      </rPr>
      <t>年岚峰林场巩固提升项目</t>
    </r>
  </si>
  <si>
    <r>
      <rPr>
        <sz val="9"/>
        <rFont val="方正仿宋_GBK"/>
        <charset val="134"/>
      </rPr>
      <t>硬化林区道路</t>
    </r>
    <r>
      <rPr>
        <sz val="9"/>
        <rFont val="Times New Roman"/>
        <charset val="0"/>
      </rPr>
      <t>0.2</t>
    </r>
    <r>
      <rPr>
        <sz val="9"/>
        <rFont val="方正仿宋_GBK"/>
        <charset val="134"/>
      </rPr>
      <t>公里及场坝硬化</t>
    </r>
    <r>
      <rPr>
        <sz val="9"/>
        <rFont val="Times New Roman"/>
        <charset val="0"/>
      </rPr>
      <t>300</t>
    </r>
    <r>
      <rPr>
        <sz val="9"/>
        <rFont val="方正仿宋_GBK"/>
        <charset val="134"/>
      </rPr>
      <t>平方，森林防火队员驻地改造。</t>
    </r>
  </si>
  <si>
    <r>
      <rPr>
        <sz val="9"/>
        <rFont val="方正仿宋_GBK"/>
        <charset val="134"/>
      </rPr>
      <t>双河街道大石堡社区</t>
    </r>
  </si>
  <si>
    <r>
      <rPr>
        <sz val="9"/>
        <rFont val="方正仿宋_GBK"/>
        <charset val="134"/>
      </rPr>
      <t>硬化林区道路</t>
    </r>
    <r>
      <rPr>
        <sz val="9"/>
        <rFont val="Times New Roman"/>
        <charset val="0"/>
      </rPr>
      <t>0.2</t>
    </r>
    <r>
      <rPr>
        <sz val="9"/>
        <rFont val="方正仿宋_GBK"/>
        <charset val="134"/>
      </rPr>
      <t>公里及场坝硬化</t>
    </r>
    <r>
      <rPr>
        <sz val="9"/>
        <rFont val="Times New Roman"/>
        <charset val="0"/>
      </rPr>
      <t>300</t>
    </r>
    <r>
      <rPr>
        <sz val="9"/>
        <rFont val="方正仿宋_GBK"/>
        <charset val="134"/>
      </rPr>
      <t>平方；满足森林防火队员</t>
    </r>
    <r>
      <rPr>
        <sz val="9"/>
        <rFont val="Times New Roman"/>
        <charset val="0"/>
      </rPr>
      <t>8</t>
    </r>
    <r>
      <rPr>
        <sz val="9"/>
        <rFont val="方正仿宋_GBK"/>
        <charset val="134"/>
      </rPr>
      <t>名以上人员驻扎条件。</t>
    </r>
  </si>
  <si>
    <r>
      <rPr>
        <sz val="9"/>
        <rFont val="方正仿宋_GBK"/>
        <charset val="134"/>
      </rPr>
      <t>改善林区及周边人民道路质量，方便群众出行。</t>
    </r>
  </si>
  <si>
    <r>
      <rPr>
        <sz val="9"/>
        <rFont val="方正仿宋_GBK"/>
        <charset val="134"/>
      </rPr>
      <t>岚峰林场林区内道路硬化里程及场坝硬化面积</t>
    </r>
    <r>
      <rPr>
        <sz val="9"/>
        <rFont val="Times New Roman"/>
        <charset val="0"/>
      </rPr>
      <t>≥0.2</t>
    </r>
    <r>
      <rPr>
        <sz val="9"/>
        <rFont val="方正仿宋_GBK"/>
        <charset val="134"/>
      </rPr>
      <t>公里</t>
    </r>
    <r>
      <rPr>
        <sz val="9"/>
        <rFont val="Times New Roman"/>
        <charset val="0"/>
      </rPr>
      <t>≥300</t>
    </r>
    <r>
      <rPr>
        <sz val="9"/>
        <rFont val="方正仿宋_GBK"/>
        <charset val="134"/>
      </rPr>
      <t>平米；森林防火队员驻地改造厨房</t>
    </r>
    <r>
      <rPr>
        <sz val="9"/>
        <rFont val="Times New Roman"/>
        <charset val="0"/>
      </rPr>
      <t>1</t>
    </r>
    <r>
      <rPr>
        <sz val="9"/>
        <rFont val="方正仿宋_GBK"/>
        <charset val="134"/>
      </rPr>
      <t>个，住房</t>
    </r>
    <r>
      <rPr>
        <sz val="9"/>
        <rFont val="Times New Roman"/>
        <charset val="0"/>
      </rPr>
      <t>4</t>
    </r>
    <r>
      <rPr>
        <sz val="9"/>
        <rFont val="方正仿宋_GBK"/>
        <charset val="134"/>
      </rPr>
      <t>间</t>
    </r>
  </si>
  <si>
    <r>
      <rPr>
        <sz val="9"/>
        <rFont val="方正仿宋_GBK"/>
        <charset val="134"/>
      </rPr>
      <t>项目完成及时率</t>
    </r>
    <r>
      <rPr>
        <sz val="9"/>
        <color rgb="FFFF0000"/>
        <rFont val="Times New Roman"/>
        <charset val="0"/>
      </rPr>
      <t>100</t>
    </r>
    <r>
      <rPr>
        <sz val="9"/>
        <rFont val="Times New Roman"/>
        <charset val="0"/>
      </rPr>
      <t>%</t>
    </r>
  </si>
  <si>
    <r>
      <rPr>
        <sz val="9"/>
        <rFont val="方正仿宋_GBK"/>
        <charset val="134"/>
      </rPr>
      <t>岚峰林场林区内道路硬化里程及场坝硬化面积</t>
    </r>
    <r>
      <rPr>
        <sz val="9"/>
        <rFont val="Times New Roman"/>
        <charset val="0"/>
      </rPr>
      <t>30</t>
    </r>
    <r>
      <rPr>
        <sz val="9"/>
        <rFont val="方正仿宋_GBK"/>
        <charset val="134"/>
      </rPr>
      <t>万，森林防火队员驻地改造</t>
    </r>
    <r>
      <rPr>
        <sz val="9"/>
        <rFont val="Times New Roman"/>
        <charset val="0"/>
      </rPr>
      <t>10</t>
    </r>
    <r>
      <rPr>
        <sz val="9"/>
        <rFont val="方正仿宋_GBK"/>
        <charset val="134"/>
      </rPr>
      <t>万</t>
    </r>
  </si>
  <si>
    <r>
      <rPr>
        <sz val="9"/>
        <rFont val="方正仿宋_GBK"/>
        <charset val="134"/>
      </rPr>
      <t>解决森林防火车辆通行便利及边缘人口出行方便；满足森林防火队员驻扎条件满足人数</t>
    </r>
    <r>
      <rPr>
        <sz val="9"/>
        <rFont val="Times New Roman"/>
        <charset val="0"/>
      </rPr>
      <t>≥8</t>
    </r>
    <r>
      <rPr>
        <sz val="9"/>
        <rFont val="方正仿宋_GBK"/>
        <charset val="134"/>
      </rPr>
      <t>人。</t>
    </r>
  </si>
  <si>
    <r>
      <rPr>
        <sz val="9"/>
        <rFont val="方正仿宋_GBK"/>
        <charset val="134"/>
      </rPr>
      <t>工程设计使用年限</t>
    </r>
    <r>
      <rPr>
        <sz val="9"/>
        <rFont val="Times New Roman"/>
        <charset val="0"/>
      </rPr>
      <t>≥5</t>
    </r>
    <r>
      <rPr>
        <sz val="9"/>
        <rFont val="方正仿宋_GBK"/>
        <charset val="134"/>
      </rPr>
      <t>年</t>
    </r>
  </si>
  <si>
    <r>
      <rPr>
        <sz val="9"/>
        <rFont val="方正仿宋_GBK"/>
        <charset val="134"/>
      </rPr>
      <t>区林业局</t>
    </r>
  </si>
  <si>
    <r>
      <rPr>
        <sz val="9"/>
        <rFont val="方正仿宋_GBK"/>
        <charset val="134"/>
      </rPr>
      <t>郭宇桃</t>
    </r>
  </si>
  <si>
    <r>
      <rPr>
        <sz val="9"/>
        <rFont val="方正仿宋_GBK"/>
        <charset val="134"/>
      </rPr>
      <t>荣昌区</t>
    </r>
    <r>
      <rPr>
        <sz val="9"/>
        <rFont val="Times New Roman"/>
        <charset val="0"/>
      </rPr>
      <t>2021</t>
    </r>
    <r>
      <rPr>
        <sz val="9"/>
        <rFont val="方正仿宋_GBK"/>
        <charset val="134"/>
      </rPr>
      <t>年脱贫人口跨省就业支持资金</t>
    </r>
  </si>
  <si>
    <r>
      <rPr>
        <sz val="9"/>
        <rFont val="方正仿宋_GBK"/>
        <charset val="134"/>
      </rPr>
      <t>荣昌区</t>
    </r>
    <r>
      <rPr>
        <sz val="9"/>
        <rFont val="Times New Roman"/>
        <charset val="0"/>
      </rPr>
      <t>_</t>
    </r>
    <r>
      <rPr>
        <sz val="9"/>
        <rFont val="方正仿宋_GBK"/>
        <charset val="134"/>
      </rPr>
      <t>就业扶贫</t>
    </r>
    <r>
      <rPr>
        <sz val="9"/>
        <rFont val="Times New Roman"/>
        <charset val="0"/>
      </rPr>
      <t>_</t>
    </r>
    <r>
      <rPr>
        <sz val="9"/>
        <rFont val="方正仿宋_GBK"/>
        <charset val="134"/>
      </rPr>
      <t>荣昌区</t>
    </r>
    <r>
      <rPr>
        <sz val="9"/>
        <rFont val="Times New Roman"/>
        <charset val="0"/>
      </rPr>
      <t>2021</t>
    </r>
    <r>
      <rPr>
        <sz val="9"/>
        <rFont val="方正仿宋_GBK"/>
        <charset val="134"/>
      </rPr>
      <t>年脱贫人口跨省就业支持资金</t>
    </r>
  </si>
  <si>
    <r>
      <rPr>
        <sz val="9"/>
        <rFont val="方正仿宋_GBK"/>
        <charset val="134"/>
      </rPr>
      <t>外出务工补助</t>
    </r>
  </si>
  <si>
    <r>
      <rPr>
        <sz val="9"/>
        <rFont val="Times New Roman"/>
        <charset val="0"/>
      </rPr>
      <t>1.</t>
    </r>
    <r>
      <rPr>
        <sz val="9"/>
        <rFont val="方正仿宋_GBK"/>
        <charset val="134"/>
      </rPr>
      <t>进一步鼓励脱贫人口与边缘人口外出就业；</t>
    </r>
    <r>
      <rPr>
        <sz val="9"/>
        <rFont val="Times New Roman"/>
        <charset val="0"/>
      </rPr>
      <t>2.</t>
    </r>
    <r>
      <rPr>
        <sz val="9"/>
        <rFont val="方正仿宋_GBK"/>
        <charset val="134"/>
      </rPr>
      <t>进一步促进脱贫人口与边缘人口稳岗就业。</t>
    </r>
  </si>
  <si>
    <r>
      <rPr>
        <sz val="9"/>
        <rFont val="方正仿宋_GBK"/>
        <charset val="134"/>
      </rPr>
      <t>通过项目的实施，采取有针对性的就业帮扶，助力脱贫人口和边缘易致贫人口就业增收。</t>
    </r>
  </si>
  <si>
    <r>
      <rPr>
        <sz val="9"/>
        <rFont val="方正仿宋_GBK"/>
        <charset val="134"/>
      </rPr>
      <t>进一步鼓励脱贫人口与边缘人口外出就业；进一步促进脱贫人口与边缘人口稳岗就业。</t>
    </r>
  </si>
  <si>
    <r>
      <rPr>
        <sz val="9"/>
        <rFont val="方正仿宋_GBK"/>
        <charset val="134"/>
      </rPr>
      <t>享受补助脱贫人口和边缘人口人数</t>
    </r>
    <r>
      <rPr>
        <sz val="9"/>
        <rFont val="Times New Roman"/>
        <charset val="0"/>
      </rPr>
      <t>≥300</t>
    </r>
    <r>
      <rPr>
        <sz val="9"/>
        <rFont val="方正仿宋_GBK"/>
        <charset val="134"/>
      </rPr>
      <t>人</t>
    </r>
  </si>
  <si>
    <r>
      <rPr>
        <sz val="9"/>
        <rFont val="方正仿宋_GBK"/>
        <charset val="134"/>
      </rPr>
      <t>补助标准发放准确率</t>
    </r>
    <r>
      <rPr>
        <sz val="9"/>
        <rFont val="Times New Roman"/>
        <charset val="0"/>
      </rPr>
      <t>≥98%</t>
    </r>
  </si>
  <si>
    <r>
      <rPr>
        <sz val="9"/>
        <rFont val="方正仿宋_GBK"/>
        <charset val="134"/>
      </rPr>
      <t>受益人数</t>
    </r>
    <r>
      <rPr>
        <sz val="9"/>
        <rFont val="Times New Roman"/>
        <charset val="0"/>
      </rPr>
      <t>≥300</t>
    </r>
    <r>
      <rPr>
        <sz val="9"/>
        <rFont val="方正仿宋_GBK"/>
        <charset val="134"/>
      </rPr>
      <t>人</t>
    </r>
  </si>
  <si>
    <r>
      <rPr>
        <sz val="9"/>
        <rFont val="方正仿宋_GBK"/>
        <charset val="134"/>
      </rPr>
      <t>受益群众满意度</t>
    </r>
    <r>
      <rPr>
        <sz val="9"/>
        <rFont val="Times New Roman"/>
        <charset val="0"/>
      </rPr>
      <t>≥98%</t>
    </r>
  </si>
  <si>
    <t>区人力资源社会保障局</t>
  </si>
  <si>
    <r>
      <rPr>
        <sz val="9"/>
        <rFont val="方正仿宋_GBK"/>
        <charset val="134"/>
      </rPr>
      <t>唐伟</t>
    </r>
  </si>
  <si>
    <r>
      <rPr>
        <sz val="9"/>
        <rFont val="方正仿宋_GBK"/>
        <charset val="134"/>
      </rPr>
      <t>荣昌区</t>
    </r>
    <r>
      <rPr>
        <sz val="9"/>
        <rFont val="Times New Roman"/>
        <charset val="0"/>
      </rPr>
      <t>2021</t>
    </r>
    <r>
      <rPr>
        <sz val="9"/>
        <rFont val="方正仿宋_GBK"/>
        <charset val="134"/>
      </rPr>
      <t>年边缘易致贫户到户帮扶产业扶持资金</t>
    </r>
  </si>
  <si>
    <r>
      <rPr>
        <sz val="9"/>
        <rFont val="方正仿宋_GBK"/>
        <charset val="134"/>
      </rPr>
      <t>荣昌区</t>
    </r>
    <r>
      <rPr>
        <sz val="9"/>
        <rFont val="Times New Roman"/>
        <charset val="0"/>
      </rPr>
      <t>_</t>
    </r>
    <r>
      <rPr>
        <sz val="9"/>
        <rFont val="方正仿宋_GBK"/>
        <charset val="134"/>
      </rPr>
      <t>产业项目</t>
    </r>
    <r>
      <rPr>
        <sz val="9"/>
        <rFont val="Times New Roman"/>
        <charset val="0"/>
      </rPr>
      <t>_</t>
    </r>
    <r>
      <rPr>
        <sz val="9"/>
        <rFont val="方正仿宋_GBK"/>
        <charset val="134"/>
      </rPr>
      <t>荣昌区</t>
    </r>
    <r>
      <rPr>
        <sz val="9"/>
        <rFont val="Times New Roman"/>
        <charset val="0"/>
      </rPr>
      <t>2021</t>
    </r>
    <r>
      <rPr>
        <sz val="9"/>
        <rFont val="方正仿宋_GBK"/>
        <charset val="134"/>
      </rPr>
      <t>年边缘易致贫户到户帮扶产业扶持资金</t>
    </r>
  </si>
  <si>
    <r>
      <rPr>
        <sz val="9"/>
        <rFont val="方正仿宋_GBK"/>
        <charset val="134"/>
      </rPr>
      <t>主要支持有劳动力且有产业发展意愿的边缘易致贫户等通过自主发展、入股合作社或村集体经济组织</t>
    </r>
    <r>
      <rPr>
        <sz val="9"/>
        <rFont val="Times New Roman"/>
        <charset val="0"/>
      </rPr>
      <t>“</t>
    </r>
    <r>
      <rPr>
        <sz val="9"/>
        <rFont val="方正仿宋_GBK"/>
        <charset val="134"/>
      </rPr>
      <t>抱团</t>
    </r>
    <r>
      <rPr>
        <sz val="9"/>
        <rFont val="Times New Roman"/>
        <charset val="0"/>
      </rPr>
      <t>”</t>
    </r>
    <r>
      <rPr>
        <sz val="9"/>
        <rFont val="方正仿宋_GBK"/>
        <charset val="134"/>
      </rPr>
      <t>等方式发展产业。</t>
    </r>
  </si>
  <si>
    <r>
      <rPr>
        <sz val="9"/>
        <rFont val="方正仿宋_GBK"/>
        <charset val="134"/>
      </rPr>
      <t>增加边缘易致贫户等造血功能，经边缘易致贫户自主申报，根据家庭实际情况进行到户帮扶，实现边缘易致贫户致富增收。</t>
    </r>
  </si>
  <si>
    <r>
      <rPr>
        <sz val="9"/>
        <rFont val="方正仿宋_GBK"/>
        <charset val="134"/>
      </rPr>
      <t>边缘易致贫户到户帮扶率</t>
    </r>
    <r>
      <rPr>
        <sz val="9"/>
        <rFont val="Times New Roman"/>
        <charset val="0"/>
      </rPr>
      <t>≥90</t>
    </r>
    <r>
      <rPr>
        <sz val="9"/>
        <rFont val="方正仿宋_GBK"/>
        <charset val="134"/>
      </rPr>
      <t>％</t>
    </r>
  </si>
  <si>
    <r>
      <rPr>
        <sz val="9"/>
        <rFont val="方正仿宋_GBK"/>
        <charset val="134"/>
      </rPr>
      <t>补助资金发放准确率100</t>
    </r>
    <r>
      <rPr>
        <sz val="9"/>
        <rFont val="Times New Roman"/>
        <charset val="0"/>
      </rPr>
      <t>%</t>
    </r>
  </si>
  <si>
    <r>
      <rPr>
        <sz val="9"/>
        <rFont val="方正仿宋_GBK"/>
        <charset val="134"/>
      </rPr>
      <t>帮助脱贫户发展主导产业</t>
    </r>
    <r>
      <rPr>
        <sz val="9"/>
        <rFont val="Times New Roman"/>
        <charset val="0"/>
      </rPr>
      <t>≥1</t>
    </r>
    <r>
      <rPr>
        <sz val="9"/>
        <rFont val="方正仿宋_GBK"/>
        <charset val="134"/>
      </rPr>
      <t>项</t>
    </r>
  </si>
  <si>
    <r>
      <rPr>
        <sz val="9"/>
        <rFont val="方正仿宋_GBK"/>
        <charset val="134"/>
      </rPr>
      <t>政策知晓率</t>
    </r>
    <r>
      <rPr>
        <sz val="9"/>
        <rFont val="Times New Roman"/>
        <charset val="0"/>
      </rPr>
      <t>≥95%</t>
    </r>
  </si>
  <si>
    <r>
      <rPr>
        <sz val="9"/>
        <rFont val="方正仿宋_GBK"/>
        <charset val="134"/>
      </rPr>
      <t>区农业农村委员会</t>
    </r>
  </si>
  <si>
    <r>
      <rPr>
        <sz val="9"/>
        <rFont val="方正仿宋_GBK"/>
        <charset val="134"/>
      </rPr>
      <t>重庆市荣昌区双河街道农村饮水安全巩固提升工程</t>
    </r>
  </si>
  <si>
    <r>
      <rPr>
        <sz val="9"/>
        <rFont val="方正仿宋_GBK"/>
        <charset val="134"/>
      </rPr>
      <t>荣昌区</t>
    </r>
    <r>
      <rPr>
        <sz val="9"/>
        <rFont val="Times New Roman"/>
        <charset val="0"/>
      </rPr>
      <t>_</t>
    </r>
    <r>
      <rPr>
        <sz val="9"/>
        <rFont val="方正仿宋_GBK"/>
        <charset val="134"/>
      </rPr>
      <t>村基础设施</t>
    </r>
    <r>
      <rPr>
        <sz val="9"/>
        <rFont val="Times New Roman"/>
        <charset val="0"/>
      </rPr>
      <t>_</t>
    </r>
    <r>
      <rPr>
        <sz val="9"/>
        <rFont val="方正仿宋_GBK"/>
        <charset val="134"/>
      </rPr>
      <t>重庆市荣昌区双河街道农村饮水安全巩固提升工程</t>
    </r>
  </si>
  <si>
    <r>
      <rPr>
        <sz val="9"/>
        <rFont val="方正仿宋_GBK"/>
        <charset val="134"/>
      </rPr>
      <t>对水厂附属设施进行改造。新建取水泵站一座，新建</t>
    </r>
    <r>
      <rPr>
        <sz val="9"/>
        <rFont val="Times New Roman"/>
        <charset val="0"/>
      </rPr>
      <t>dn250</t>
    </r>
    <r>
      <rPr>
        <sz val="9"/>
        <rFont val="方正仿宋_GBK"/>
        <charset val="134"/>
      </rPr>
      <t>提水管及自流引水管</t>
    </r>
    <r>
      <rPr>
        <sz val="9"/>
        <rFont val="Times New Roman"/>
        <charset val="0"/>
      </rPr>
      <t>1062m</t>
    </r>
    <r>
      <rPr>
        <sz val="9"/>
        <rFont val="方正仿宋_GBK"/>
        <charset val="134"/>
      </rPr>
      <t>；新建</t>
    </r>
    <r>
      <rPr>
        <sz val="9"/>
        <rFont val="Times New Roman"/>
        <charset val="0"/>
      </rPr>
      <t>3000m³/d</t>
    </r>
    <r>
      <rPr>
        <sz val="9"/>
        <rFont val="方正仿宋_GBK"/>
        <charset val="134"/>
      </rPr>
      <t>标准化水厂一座；供区改扩建主管网</t>
    </r>
    <r>
      <rPr>
        <sz val="9"/>
        <rFont val="Times New Roman"/>
        <charset val="0"/>
      </rPr>
      <t>183.139km</t>
    </r>
    <r>
      <rPr>
        <sz val="9"/>
        <rFont val="方正仿宋_GBK"/>
        <charset val="134"/>
      </rPr>
      <t>，新建管网加压泵站</t>
    </r>
    <r>
      <rPr>
        <sz val="9"/>
        <rFont val="Times New Roman"/>
        <charset val="0"/>
      </rPr>
      <t>4</t>
    </r>
    <r>
      <rPr>
        <sz val="9"/>
        <rFont val="方正仿宋_GBK"/>
        <charset val="134"/>
      </rPr>
      <t>座。</t>
    </r>
  </si>
  <si>
    <r>
      <rPr>
        <sz val="9"/>
        <rFont val="方正仿宋_GBK"/>
        <charset val="134"/>
      </rPr>
      <t>完成供水管网扩建</t>
    </r>
    <r>
      <rPr>
        <sz val="9"/>
        <rFont val="Times New Roman"/>
        <charset val="0"/>
      </rPr>
      <t>40km</t>
    </r>
    <r>
      <rPr>
        <sz val="9"/>
        <rFont val="方正仿宋_GBK"/>
        <charset val="134"/>
      </rPr>
      <t>。</t>
    </r>
  </si>
  <si>
    <r>
      <rPr>
        <sz val="9"/>
        <color rgb="FFFF0000"/>
        <rFont val="方正仿宋_GBK"/>
        <charset val="134"/>
      </rPr>
      <t>项目建设成本</t>
    </r>
    <r>
      <rPr>
        <sz val="9"/>
        <color rgb="FFFF0000"/>
        <rFont val="Times New Roman"/>
        <charset val="0"/>
      </rPr>
      <t>406</t>
    </r>
    <r>
      <rPr>
        <sz val="9"/>
        <color rgb="FFFF0000"/>
        <rFont val="方正仿宋_GBK"/>
        <charset val="134"/>
      </rPr>
      <t>万元</t>
    </r>
  </si>
  <si>
    <r>
      <rPr>
        <sz val="9"/>
        <rFont val="方正仿宋_GBK"/>
        <charset val="134"/>
      </rPr>
      <t>受益建档立卡脱贫户数</t>
    </r>
    <r>
      <rPr>
        <sz val="9"/>
        <rFont val="Times New Roman"/>
        <charset val="0"/>
      </rPr>
      <t>≥36</t>
    </r>
    <r>
      <rPr>
        <sz val="9"/>
        <rFont val="方正仿宋_GBK"/>
        <charset val="134"/>
      </rPr>
      <t>人</t>
    </r>
  </si>
  <si>
    <r>
      <rPr>
        <sz val="9"/>
        <rFont val="方正仿宋_GBK"/>
        <charset val="134"/>
      </rPr>
      <t>荣昌区</t>
    </r>
    <r>
      <rPr>
        <sz val="9"/>
        <rFont val="Times New Roman"/>
        <charset val="0"/>
      </rPr>
      <t>2021</t>
    </r>
    <r>
      <rPr>
        <sz val="9"/>
        <rFont val="方正仿宋_GBK"/>
        <charset val="134"/>
      </rPr>
      <t>年雨露计划职业教育补助</t>
    </r>
  </si>
  <si>
    <r>
      <rPr>
        <sz val="9"/>
        <rFont val="方正仿宋_GBK"/>
        <charset val="134"/>
      </rPr>
      <t>荣昌区</t>
    </r>
    <r>
      <rPr>
        <sz val="9"/>
        <rFont val="Times New Roman"/>
        <charset val="0"/>
      </rPr>
      <t>_</t>
    </r>
    <r>
      <rPr>
        <sz val="9"/>
        <rFont val="方正仿宋_GBK"/>
        <charset val="134"/>
      </rPr>
      <t>教育扶贫</t>
    </r>
    <r>
      <rPr>
        <sz val="9"/>
        <rFont val="Times New Roman"/>
        <charset val="0"/>
      </rPr>
      <t>_</t>
    </r>
    <r>
      <rPr>
        <sz val="9"/>
        <rFont val="方正仿宋_GBK"/>
        <charset val="134"/>
      </rPr>
      <t>荣昌区</t>
    </r>
    <r>
      <rPr>
        <sz val="9"/>
        <rFont val="Times New Roman"/>
        <charset val="0"/>
      </rPr>
      <t>2021</t>
    </r>
    <r>
      <rPr>
        <sz val="9"/>
        <rFont val="方正仿宋_GBK"/>
        <charset val="134"/>
      </rPr>
      <t>年雨露计划职业教育补助</t>
    </r>
  </si>
  <si>
    <r>
      <rPr>
        <sz val="9"/>
        <rFont val="方正仿宋_GBK"/>
        <charset val="134"/>
      </rPr>
      <t>享受</t>
    </r>
    <r>
      <rPr>
        <sz val="9"/>
        <rFont val="Times New Roman"/>
        <charset val="0"/>
      </rPr>
      <t>“</t>
    </r>
    <r>
      <rPr>
        <sz val="9"/>
        <rFont val="方正仿宋_GBK"/>
        <charset val="134"/>
      </rPr>
      <t>雨露计划</t>
    </r>
    <r>
      <rPr>
        <sz val="9"/>
        <rFont val="Times New Roman"/>
        <charset val="0"/>
      </rPr>
      <t>”</t>
    </r>
    <r>
      <rPr>
        <sz val="9"/>
        <rFont val="方正仿宋_GBK"/>
        <charset val="134"/>
      </rPr>
      <t>职业教育补助</t>
    </r>
  </si>
  <si>
    <r>
      <rPr>
        <sz val="9"/>
        <rFont val="方正仿宋_GBK"/>
        <charset val="134"/>
      </rPr>
      <t>对于我区建档立卡脱贫户家庭、监测对象户家庭中符合</t>
    </r>
    <r>
      <rPr>
        <sz val="9"/>
        <rFont val="Times New Roman"/>
        <charset val="0"/>
      </rPr>
      <t>“</t>
    </r>
    <r>
      <rPr>
        <sz val="9"/>
        <rFont val="方正仿宋_GBK"/>
        <charset val="134"/>
      </rPr>
      <t>雨露计划</t>
    </r>
    <r>
      <rPr>
        <sz val="9"/>
        <rFont val="Times New Roman"/>
        <charset val="0"/>
      </rPr>
      <t>”</t>
    </r>
    <r>
      <rPr>
        <sz val="9"/>
        <rFont val="方正仿宋_GBK"/>
        <charset val="134"/>
      </rPr>
      <t>职业教育补助条件的子女，要做到</t>
    </r>
    <r>
      <rPr>
        <sz val="9"/>
        <rFont val="Times New Roman"/>
        <charset val="0"/>
      </rPr>
      <t>“</t>
    </r>
    <r>
      <rPr>
        <sz val="9"/>
        <rFont val="方正仿宋_GBK"/>
        <charset val="134"/>
      </rPr>
      <t>应补尽补</t>
    </r>
    <r>
      <rPr>
        <sz val="9"/>
        <rFont val="Times New Roman"/>
        <charset val="0"/>
      </rPr>
      <t>”</t>
    </r>
    <r>
      <rPr>
        <sz val="9"/>
        <rFont val="方正仿宋_GBK"/>
        <charset val="134"/>
      </rPr>
      <t>。</t>
    </r>
  </si>
  <si>
    <r>
      <rPr>
        <sz val="9"/>
        <rFont val="方正仿宋_GBK"/>
        <charset val="134"/>
      </rPr>
      <t>对符合补助条件的建档立卡脱贫户家庭、监测对象户家庭子女落实</t>
    </r>
    <r>
      <rPr>
        <sz val="9"/>
        <rFont val="Times New Roman"/>
        <charset val="0"/>
      </rPr>
      <t>“</t>
    </r>
    <r>
      <rPr>
        <sz val="9"/>
        <rFont val="方正仿宋_GBK"/>
        <charset val="134"/>
      </rPr>
      <t>雨露计划</t>
    </r>
    <r>
      <rPr>
        <sz val="9"/>
        <rFont val="Times New Roman"/>
        <charset val="0"/>
      </rPr>
      <t>”</t>
    </r>
    <r>
      <rPr>
        <sz val="9"/>
        <rFont val="方正仿宋_GBK"/>
        <charset val="134"/>
      </rPr>
      <t>职业教育补助，巩固拓展脱贫攻坚成果、增强脱贫人口及监测对象内生动力、提高脱贫人口及监测对象自我发展能力。</t>
    </r>
  </si>
  <si>
    <r>
      <rPr>
        <sz val="9"/>
        <rFont val="方正仿宋_GBK"/>
        <charset val="134"/>
      </rPr>
      <t>通过教育资助，增强脱贫人口及监测对象内生动力、提高脱贫人口及监测对象自我发展能力。</t>
    </r>
  </si>
  <si>
    <r>
      <rPr>
        <sz val="9"/>
        <rFont val="方正仿宋_GBK"/>
        <charset val="134"/>
      </rPr>
      <t>对我区建档立卡脱贫户家庭、监测对象户家庭中符合补助条件的子女，落实</t>
    </r>
    <r>
      <rPr>
        <sz val="9"/>
        <rFont val="Times New Roman"/>
        <charset val="0"/>
      </rPr>
      <t>“</t>
    </r>
    <r>
      <rPr>
        <sz val="9"/>
        <rFont val="方正仿宋_GBK"/>
        <charset val="134"/>
      </rPr>
      <t>雨露计划</t>
    </r>
    <r>
      <rPr>
        <sz val="9"/>
        <rFont val="Times New Roman"/>
        <charset val="0"/>
      </rPr>
      <t>”</t>
    </r>
    <r>
      <rPr>
        <sz val="9"/>
        <rFont val="方正仿宋_GBK"/>
        <charset val="134"/>
      </rPr>
      <t>职业教育补助，补助对象</t>
    </r>
    <r>
      <rPr>
        <sz val="9"/>
        <rFont val="Times New Roman"/>
        <charset val="0"/>
      </rPr>
      <t>200</t>
    </r>
    <r>
      <rPr>
        <sz val="9"/>
        <rFont val="方正仿宋_GBK"/>
        <charset val="134"/>
      </rPr>
      <t>人以上。</t>
    </r>
  </si>
  <si>
    <r>
      <rPr>
        <sz val="9"/>
        <rFont val="方正仿宋_GBK"/>
        <charset val="134"/>
      </rPr>
      <t>享受补助人数</t>
    </r>
    <r>
      <rPr>
        <sz val="9"/>
        <rFont val="Times New Roman"/>
        <charset val="0"/>
      </rPr>
      <t>≥200</t>
    </r>
    <r>
      <rPr>
        <sz val="9"/>
        <rFont val="方正仿宋_GBK"/>
        <charset val="134"/>
      </rPr>
      <t>人</t>
    </r>
  </si>
  <si>
    <r>
      <rPr>
        <sz val="9"/>
        <rFont val="方正仿宋_GBK"/>
        <charset val="134"/>
      </rPr>
      <t>补助发放准确率</t>
    </r>
    <r>
      <rPr>
        <sz val="9"/>
        <rFont val="Times New Roman"/>
        <charset val="0"/>
      </rPr>
      <t>≥95%</t>
    </r>
  </si>
  <si>
    <r>
      <rPr>
        <sz val="9"/>
        <rFont val="方正仿宋_GBK"/>
        <charset val="134"/>
      </rPr>
      <t>补助经费及时发放率</t>
    </r>
    <r>
      <rPr>
        <sz val="9"/>
        <rFont val="Times New Roman"/>
        <charset val="0"/>
      </rPr>
      <t>≥95%</t>
    </r>
  </si>
  <si>
    <r>
      <rPr>
        <sz val="9"/>
        <rFont val="方正仿宋_GBK"/>
        <charset val="134"/>
      </rPr>
      <t>补助标准</t>
    </r>
    <r>
      <rPr>
        <sz val="9"/>
        <rFont val="Times New Roman"/>
        <charset val="0"/>
      </rPr>
      <t>1500</t>
    </r>
    <r>
      <rPr>
        <sz val="9"/>
        <rFont val="方正仿宋_GBK"/>
        <charset val="134"/>
      </rPr>
      <t>元</t>
    </r>
    <r>
      <rPr>
        <sz val="9"/>
        <rFont val="Times New Roman"/>
        <charset val="0"/>
      </rPr>
      <t>/</t>
    </r>
    <r>
      <rPr>
        <sz val="9"/>
        <rFont val="方正仿宋_GBK"/>
        <charset val="134"/>
      </rPr>
      <t>生</t>
    </r>
    <r>
      <rPr>
        <sz val="9"/>
        <rFont val="Times New Roman"/>
        <charset val="0"/>
      </rPr>
      <t>/</t>
    </r>
    <r>
      <rPr>
        <sz val="9"/>
        <rFont val="方正仿宋_GBK"/>
        <charset val="134"/>
      </rPr>
      <t>学期</t>
    </r>
  </si>
  <si>
    <t>≥90%</t>
  </si>
  <si>
    <r>
      <rPr>
        <sz val="9"/>
        <rFont val="方正仿宋_GBK"/>
        <charset val="134"/>
      </rPr>
      <t>荣昌区</t>
    </r>
    <r>
      <rPr>
        <sz val="9"/>
        <rFont val="Times New Roman"/>
        <charset val="0"/>
      </rPr>
      <t>2021</t>
    </r>
    <r>
      <rPr>
        <sz val="9"/>
        <rFont val="方正仿宋_GBK"/>
        <charset val="134"/>
      </rPr>
      <t>年度昌元街道白四路建设工程</t>
    </r>
  </si>
  <si>
    <r>
      <rPr>
        <sz val="9"/>
        <rFont val="方正仿宋_GBK"/>
        <charset val="134"/>
      </rPr>
      <t>荣昌区</t>
    </r>
    <r>
      <rPr>
        <sz val="9"/>
        <rFont val="Times New Roman"/>
        <charset val="0"/>
      </rPr>
      <t>_</t>
    </r>
    <r>
      <rPr>
        <sz val="9"/>
        <rFont val="方正仿宋_GBK"/>
        <charset val="134"/>
      </rPr>
      <t>村基础设施</t>
    </r>
    <r>
      <rPr>
        <sz val="9"/>
        <rFont val="Times New Roman"/>
        <charset val="0"/>
      </rPr>
      <t>_</t>
    </r>
    <r>
      <rPr>
        <sz val="9"/>
        <rFont val="方正仿宋_GBK"/>
        <charset val="134"/>
      </rPr>
      <t>荣昌区</t>
    </r>
    <r>
      <rPr>
        <sz val="9"/>
        <rFont val="Times New Roman"/>
        <charset val="0"/>
      </rPr>
      <t>2021</t>
    </r>
    <r>
      <rPr>
        <sz val="9"/>
        <rFont val="方正仿宋_GBK"/>
        <charset val="134"/>
      </rPr>
      <t>年度昌元街道白四路建设工程</t>
    </r>
  </si>
  <si>
    <r>
      <rPr>
        <sz val="9"/>
        <rFont val="方正仿宋_GBK"/>
        <charset val="134"/>
      </rPr>
      <t>昌元街道虹桥社区新建长</t>
    </r>
    <r>
      <rPr>
        <sz val="9"/>
        <rFont val="Times New Roman"/>
        <charset val="0"/>
      </rPr>
      <t>2.1</t>
    </r>
    <r>
      <rPr>
        <sz val="9"/>
        <rFont val="方正仿宋_GBK"/>
        <charset val="134"/>
      </rPr>
      <t>公里，宽</t>
    </r>
    <r>
      <rPr>
        <sz val="9"/>
        <rFont val="Times New Roman"/>
        <charset val="0"/>
      </rPr>
      <t>4.5</t>
    </r>
    <r>
      <rPr>
        <sz val="9"/>
        <rFont val="方正仿宋_GBK"/>
        <charset val="134"/>
      </rPr>
      <t>米的混凝土路面</t>
    </r>
  </si>
  <si>
    <r>
      <rPr>
        <sz val="9"/>
        <rFont val="方正仿宋_GBK"/>
        <charset val="134"/>
      </rPr>
      <t>荣昌区昌元街道虹桥社区</t>
    </r>
  </si>
  <si>
    <r>
      <rPr>
        <sz val="9"/>
        <rFont val="方正仿宋_GBK"/>
        <charset val="134"/>
      </rPr>
      <t>项目公路里程</t>
    </r>
    <r>
      <rPr>
        <sz val="9"/>
        <rFont val="Times New Roman"/>
        <charset val="0"/>
      </rPr>
      <t>2.1</t>
    </r>
    <r>
      <rPr>
        <sz val="9"/>
        <rFont val="方正仿宋_GBK"/>
        <charset val="134"/>
      </rPr>
      <t>公里，可解决昌元街道虹桥社区</t>
    </r>
    <r>
      <rPr>
        <sz val="9"/>
        <rFont val="Times New Roman"/>
        <charset val="0"/>
      </rPr>
      <t>400</t>
    </r>
    <r>
      <rPr>
        <sz val="9"/>
        <rFont val="方正仿宋_GBK"/>
        <charset val="134"/>
      </rPr>
      <t>人（其中建档立卡脱贫户</t>
    </r>
    <r>
      <rPr>
        <sz val="9"/>
        <rFont val="Times New Roman"/>
        <charset val="0"/>
      </rPr>
      <t>90</t>
    </r>
    <r>
      <rPr>
        <sz val="9"/>
        <rFont val="方正仿宋_GBK"/>
        <charset val="134"/>
      </rPr>
      <t>人）出行问题。</t>
    </r>
  </si>
  <si>
    <r>
      <rPr>
        <sz val="9"/>
        <rFont val="方正仿宋_GBK"/>
        <charset val="134"/>
      </rPr>
      <t>群众全程监督施工，通过改善交通条件，方便</t>
    </r>
    <r>
      <rPr>
        <sz val="9"/>
        <rFont val="Times New Roman"/>
        <charset val="0"/>
      </rPr>
      <t>400</t>
    </r>
    <r>
      <rPr>
        <sz val="9"/>
        <rFont val="方正仿宋_GBK"/>
        <charset val="134"/>
      </rPr>
      <t>人（其中建档立卡脱贫户</t>
    </r>
    <r>
      <rPr>
        <sz val="9"/>
        <rFont val="Times New Roman"/>
        <charset val="0"/>
      </rPr>
      <t>90</t>
    </r>
    <r>
      <rPr>
        <sz val="9"/>
        <rFont val="方正仿宋_GBK"/>
        <charset val="134"/>
      </rPr>
      <t>人）生活出行并降低农产品运输成本。</t>
    </r>
  </si>
  <si>
    <r>
      <rPr>
        <sz val="9"/>
        <rFont val="方正仿宋_GBK"/>
        <charset val="134"/>
      </rPr>
      <t>脱贫村改建公路里程</t>
    </r>
    <r>
      <rPr>
        <sz val="9"/>
        <rFont val="Times New Roman"/>
        <charset val="0"/>
      </rPr>
      <t>2.1</t>
    </r>
    <r>
      <rPr>
        <sz val="9"/>
        <rFont val="方正仿宋_GBK"/>
        <charset val="134"/>
      </rPr>
      <t>公里</t>
    </r>
  </si>
  <si>
    <r>
      <rPr>
        <sz val="9"/>
        <rFont val="方正仿宋_GBK"/>
        <charset val="134"/>
      </rPr>
      <t>受益建档立卡脱贫人数</t>
    </r>
    <r>
      <rPr>
        <sz val="9"/>
        <rFont val="Times New Roman"/>
        <charset val="0"/>
      </rPr>
      <t>≥</t>
    </r>
    <r>
      <rPr>
        <sz val="9"/>
        <rFont val="方正仿宋_GBK"/>
        <charset val="134"/>
      </rPr>
      <t>受益脱贫人口</t>
    </r>
    <r>
      <rPr>
        <sz val="9"/>
        <rFont val="Times New Roman"/>
        <charset val="0"/>
      </rPr>
      <t>90</t>
    </r>
    <r>
      <rPr>
        <sz val="9"/>
        <rFont val="方正仿宋_GBK"/>
        <charset val="134"/>
      </rPr>
      <t>人。</t>
    </r>
  </si>
  <si>
    <r>
      <rPr>
        <sz val="9"/>
        <rFont val="方正仿宋_GBK"/>
        <charset val="134"/>
      </rPr>
      <t>张有林</t>
    </r>
  </si>
  <si>
    <t>13668049635</t>
  </si>
  <si>
    <r>
      <rPr>
        <sz val="9"/>
        <color rgb="FFFF0000"/>
        <rFont val="方正仿宋_GBK"/>
        <charset val="134"/>
      </rPr>
      <t>荣昌区</t>
    </r>
    <r>
      <rPr>
        <sz val="9"/>
        <color rgb="FFFF0000"/>
        <rFont val="Times New Roman"/>
        <charset val="0"/>
      </rPr>
      <t>2021</t>
    </r>
    <r>
      <rPr>
        <sz val="9"/>
        <color rgb="FFFF0000"/>
        <rFont val="方正仿宋_GBK"/>
        <charset val="134"/>
      </rPr>
      <t>年度盘龙镇禾苗村少数民族资金集体经济花椒基地基础设施建设项目</t>
    </r>
  </si>
  <si>
    <t>荣昌区_村基础设施_荣昌区2021年度盘龙镇禾苗村少数民族资金集体经济花椒基地基础设施建设项目</t>
  </si>
  <si>
    <t>产业路</t>
  </si>
  <si>
    <r>
      <rPr>
        <sz val="9"/>
        <rFont val="方正仿宋_GBK"/>
        <charset val="134"/>
      </rPr>
      <t>盘龙镇禾苗村</t>
    </r>
  </si>
  <si>
    <r>
      <rPr>
        <sz val="9"/>
        <rFont val="方正仿宋_GBK"/>
        <charset val="134"/>
      </rPr>
      <t>群众全程监督施工进度和质量。壮大农村集体经济，增加群众收入。</t>
    </r>
  </si>
  <si>
    <r>
      <rPr>
        <sz val="9"/>
        <color rgb="FFFF0000"/>
        <rFont val="方正仿宋_GBK"/>
        <charset val="134"/>
      </rPr>
      <t>机耕道长度</t>
    </r>
    <r>
      <rPr>
        <sz val="9"/>
        <color rgb="FFFF0000"/>
        <rFont val="Times New Roman"/>
        <charset val="0"/>
      </rPr>
      <t>≥230</t>
    </r>
    <r>
      <rPr>
        <sz val="9"/>
        <color rgb="FFFF0000"/>
        <rFont val="方正仿宋_GBK"/>
        <charset val="134"/>
      </rPr>
      <t>米，机耕道宽度</t>
    </r>
    <r>
      <rPr>
        <sz val="9"/>
        <color rgb="FFFF0000"/>
        <rFont val="Times New Roman"/>
        <charset val="0"/>
      </rPr>
      <t>≥3.5</t>
    </r>
    <r>
      <rPr>
        <sz val="9"/>
        <color rgb="FFFF0000"/>
        <rFont val="宋体"/>
        <charset val="134"/>
      </rPr>
      <t>米</t>
    </r>
    <r>
      <rPr>
        <sz val="9"/>
        <color rgb="FFFF0000"/>
        <rFont val="方正仿宋_GBK"/>
        <charset val="134"/>
      </rPr>
      <t>，厚度</t>
    </r>
    <r>
      <rPr>
        <sz val="9"/>
        <color rgb="FFFF0000"/>
        <rFont val="Times New Roman"/>
        <charset val="0"/>
      </rPr>
      <t>≥20</t>
    </r>
    <r>
      <rPr>
        <sz val="9"/>
        <color rgb="FFFF0000"/>
        <rFont val="宋体"/>
        <charset val="134"/>
      </rPr>
      <t>厘米，中转院坝面积</t>
    </r>
    <r>
      <rPr>
        <sz val="9"/>
        <color rgb="FFFF0000"/>
        <rFont val="Times New Roman"/>
        <charset val="0"/>
      </rPr>
      <t>≥280</t>
    </r>
    <r>
      <rPr>
        <sz val="9"/>
        <color rgb="FFFF0000"/>
        <rFont val="宋体"/>
        <charset val="134"/>
      </rPr>
      <t>平方米。</t>
    </r>
  </si>
  <si>
    <r>
      <rPr>
        <sz val="9"/>
        <rFont val="方正仿宋_GBK"/>
        <charset val="134"/>
      </rPr>
      <t>受益建档立卡脱贫人数</t>
    </r>
    <r>
      <rPr>
        <sz val="9"/>
        <rFont val="Times New Roman"/>
        <charset val="0"/>
      </rPr>
      <t>≥285</t>
    </r>
    <r>
      <rPr>
        <sz val="9"/>
        <rFont val="方正仿宋_GBK"/>
        <charset val="134"/>
      </rPr>
      <t>人。</t>
    </r>
  </si>
  <si>
    <r>
      <rPr>
        <sz val="9"/>
        <rFont val="方正仿宋_GBK"/>
        <charset val="134"/>
      </rPr>
      <t>项目完成后正常运行率</t>
    </r>
    <r>
      <rPr>
        <sz val="9"/>
        <rFont val="Times New Roman"/>
        <charset val="0"/>
      </rPr>
      <t>90%</t>
    </r>
    <r>
      <rPr>
        <sz val="9"/>
        <rFont val="方正仿宋_GBK"/>
        <charset val="134"/>
      </rPr>
      <t>。</t>
    </r>
  </si>
  <si>
    <r>
      <rPr>
        <sz val="9"/>
        <rFont val="方正仿宋_GBK"/>
        <charset val="134"/>
      </rPr>
      <t>脱困户除有土地入股分红及务工分红外，村集体将持股部分收益不少于</t>
    </r>
    <r>
      <rPr>
        <sz val="9"/>
        <rFont val="Times New Roman"/>
        <charset val="0"/>
      </rPr>
      <t>5%</t>
    </r>
    <r>
      <rPr>
        <sz val="9"/>
        <rFont val="方正仿宋_GBK"/>
        <charset val="134"/>
      </rPr>
      <t>用于全村</t>
    </r>
    <r>
      <rPr>
        <sz val="9"/>
        <rFont val="Times New Roman"/>
        <charset val="0"/>
      </rPr>
      <t>96</t>
    </r>
    <r>
      <rPr>
        <sz val="9"/>
        <rFont val="方正仿宋_GBK"/>
        <charset val="134"/>
      </rPr>
      <t>户脱困户利益联结分红。分红期限暂定</t>
    </r>
    <r>
      <rPr>
        <sz val="9"/>
        <rFont val="Times New Roman"/>
        <charset val="0"/>
      </rPr>
      <t>3-5</t>
    </r>
    <r>
      <rPr>
        <sz val="9"/>
        <rFont val="方正仿宋_GBK"/>
        <charset val="134"/>
      </rPr>
      <t>年，到期后视脱贫户发展情况考虑是否继续分红。</t>
    </r>
  </si>
  <si>
    <r>
      <rPr>
        <sz val="9"/>
        <rFont val="方正仿宋_GBK"/>
        <charset val="134"/>
      </rPr>
      <t>荣昌区</t>
    </r>
    <r>
      <rPr>
        <sz val="9"/>
        <rFont val="Times New Roman"/>
        <charset val="0"/>
      </rPr>
      <t>2021</t>
    </r>
    <r>
      <rPr>
        <sz val="9"/>
        <rFont val="方正仿宋_GBK"/>
        <charset val="134"/>
      </rPr>
      <t>年度铜鼓镇刘骥村少数民族发展资金人居环境整治项目</t>
    </r>
  </si>
  <si>
    <r>
      <rPr>
        <sz val="9"/>
        <rFont val="方正仿宋_GBK"/>
        <charset val="134"/>
      </rPr>
      <t>荣昌区</t>
    </r>
    <r>
      <rPr>
        <sz val="9"/>
        <rFont val="Times New Roman"/>
        <charset val="0"/>
      </rPr>
      <t>_</t>
    </r>
    <r>
      <rPr>
        <sz val="9"/>
        <rFont val="方正仿宋_GBK"/>
        <charset val="134"/>
      </rPr>
      <t>生活条件改善</t>
    </r>
    <r>
      <rPr>
        <sz val="9"/>
        <rFont val="Times New Roman"/>
        <charset val="0"/>
      </rPr>
      <t>_</t>
    </r>
    <r>
      <rPr>
        <sz val="9"/>
        <rFont val="方正仿宋_GBK"/>
        <charset val="134"/>
      </rPr>
      <t>荣昌区</t>
    </r>
    <r>
      <rPr>
        <sz val="9"/>
        <rFont val="Times New Roman"/>
        <charset val="0"/>
      </rPr>
      <t>2021</t>
    </r>
    <r>
      <rPr>
        <sz val="9"/>
        <rFont val="方正仿宋_GBK"/>
        <charset val="134"/>
      </rPr>
      <t>年度铜鼓镇刘骥村少数民族发展资金人居环境整治项目</t>
    </r>
  </si>
  <si>
    <r>
      <rPr>
        <sz val="9"/>
        <rFont val="方正仿宋_GBK"/>
        <charset val="134"/>
      </rPr>
      <t>入户路改造</t>
    </r>
  </si>
  <si>
    <r>
      <rPr>
        <sz val="9"/>
        <color rgb="FFFF0000"/>
        <rFont val="方正仿宋_GBK"/>
        <charset val="134"/>
      </rPr>
      <t>修缮人行便道</t>
    </r>
    <r>
      <rPr>
        <sz val="9"/>
        <color rgb="FFFF0000"/>
        <rFont val="Times New Roman"/>
        <charset val="0"/>
      </rPr>
      <t>1.8</t>
    </r>
    <r>
      <rPr>
        <sz val="9"/>
        <color rgb="FFFF0000"/>
        <rFont val="方正仿宋_GBK"/>
        <charset val="134"/>
      </rPr>
      <t>公里，院坝修复条石65平方米，建休闲亭1个，新增特色垃圾桶6个，增设、修缮标识7处。</t>
    </r>
  </si>
  <si>
    <r>
      <rPr>
        <sz val="9"/>
        <rFont val="方正仿宋_GBK"/>
        <charset val="134"/>
      </rPr>
      <t>群众全程监督施工进度和质量。改善群居住环境，提高群众生活质量。</t>
    </r>
  </si>
  <si>
    <r>
      <rPr>
        <sz val="9"/>
        <rFont val="方正仿宋_GBK"/>
        <charset val="134"/>
      </rPr>
      <t>补助人居环境整治村个数</t>
    </r>
    <r>
      <rPr>
        <sz val="9"/>
        <rFont val="Times New Roman"/>
        <charset val="0"/>
      </rPr>
      <t>≥1</t>
    </r>
    <r>
      <rPr>
        <sz val="9"/>
        <rFont val="方正仿宋_GBK"/>
        <charset val="134"/>
      </rPr>
      <t>个</t>
    </r>
  </si>
  <si>
    <r>
      <rPr>
        <sz val="9"/>
        <rFont val="方正仿宋_GBK"/>
        <charset val="134"/>
      </rPr>
      <t>项目验收合格率</t>
    </r>
    <r>
      <rPr>
        <sz val="9"/>
        <rFont val="Times New Roman"/>
        <charset val="0"/>
      </rPr>
      <t>≥95%</t>
    </r>
  </si>
  <si>
    <r>
      <rPr>
        <sz val="9"/>
        <rFont val="方正仿宋_GBK"/>
        <charset val="134"/>
      </rPr>
      <t>受益建档立卡脱贫人数</t>
    </r>
    <r>
      <rPr>
        <sz val="9"/>
        <rFont val="Times New Roman"/>
        <charset val="0"/>
      </rPr>
      <t>≥9</t>
    </r>
    <r>
      <rPr>
        <sz val="9"/>
        <rFont val="方正仿宋_GBK"/>
        <charset val="134"/>
      </rPr>
      <t>人。</t>
    </r>
  </si>
  <si>
    <r>
      <rPr>
        <sz val="9"/>
        <rFont val="方正仿宋_GBK"/>
        <charset val="134"/>
      </rPr>
      <t>铜鼓镇人民政府</t>
    </r>
  </si>
  <si>
    <r>
      <rPr>
        <sz val="9"/>
        <rFont val="方正仿宋_GBK"/>
        <charset val="134"/>
      </rPr>
      <t>周延</t>
    </r>
  </si>
  <si>
    <r>
      <rPr>
        <sz val="9"/>
        <rFont val="方正仿宋_GBK"/>
        <charset val="134"/>
      </rPr>
      <t>荣昌区</t>
    </r>
    <r>
      <rPr>
        <sz val="9"/>
        <rFont val="Times New Roman"/>
        <charset val="0"/>
      </rPr>
      <t>2021年度清升镇罗汉寺村少数民族发展资金人居环境整治项目</t>
    </r>
  </si>
  <si>
    <r>
      <rPr>
        <sz val="9"/>
        <rFont val="方正仿宋_GBK"/>
        <charset val="134"/>
      </rPr>
      <t>荣昌区</t>
    </r>
    <r>
      <rPr>
        <sz val="9"/>
        <rFont val="Times New Roman"/>
        <charset val="0"/>
      </rPr>
      <t>_</t>
    </r>
    <r>
      <rPr>
        <sz val="9"/>
        <rFont val="方正仿宋_GBK"/>
        <charset val="134"/>
      </rPr>
      <t>村基础设施</t>
    </r>
    <r>
      <rPr>
        <sz val="9"/>
        <rFont val="Times New Roman"/>
        <charset val="0"/>
      </rPr>
      <t>_</t>
    </r>
    <r>
      <rPr>
        <sz val="9"/>
        <rFont val="方正仿宋_GBK"/>
        <charset val="134"/>
      </rPr>
      <t>荣昌区</t>
    </r>
    <r>
      <rPr>
        <sz val="9"/>
        <rFont val="Times New Roman"/>
        <charset val="0"/>
      </rPr>
      <t>2021</t>
    </r>
    <r>
      <rPr>
        <sz val="9"/>
        <rFont val="方正仿宋_GBK"/>
        <charset val="134"/>
      </rPr>
      <t>年度清升镇罗汉寺村少数民族发展资金人居环境整治项目</t>
    </r>
  </si>
  <si>
    <r>
      <rPr>
        <sz val="9"/>
        <rFont val="方正仿宋_GBK"/>
        <charset val="134"/>
      </rPr>
      <t>在清升镇罗汉寺村污水处理、花园、中庭景观和文化墙等建设。</t>
    </r>
  </si>
  <si>
    <r>
      <rPr>
        <sz val="9"/>
        <rFont val="方正仿宋_GBK"/>
        <charset val="134"/>
      </rPr>
      <t>清升镇罗汉寺村</t>
    </r>
  </si>
  <si>
    <r>
      <rPr>
        <sz val="9"/>
        <rFont val="方正仿宋_GBK"/>
        <charset val="134"/>
      </rPr>
      <t>通过人居环境整治项目，改善刘家大院群众生活环境条件，打造小院讲堂阵地，受益</t>
    </r>
    <r>
      <rPr>
        <sz val="9"/>
        <rFont val="Times New Roman"/>
        <charset val="0"/>
      </rPr>
      <t xml:space="preserve"> 120 </t>
    </r>
    <r>
      <rPr>
        <sz val="9"/>
        <rFont val="方正仿宋_GBK"/>
        <charset val="134"/>
      </rPr>
      <t>户，</t>
    </r>
    <r>
      <rPr>
        <sz val="9"/>
        <rFont val="Times New Roman"/>
        <charset val="0"/>
      </rPr>
      <t xml:space="preserve">350 </t>
    </r>
    <r>
      <rPr>
        <sz val="9"/>
        <rFont val="方正仿宋_GBK"/>
        <charset val="134"/>
      </rPr>
      <t>人。</t>
    </r>
  </si>
  <si>
    <r>
      <rPr>
        <sz val="9"/>
        <rFont val="方正仿宋_GBK"/>
        <charset val="134"/>
      </rPr>
      <t>受益建档立卡脱贫人数</t>
    </r>
    <r>
      <rPr>
        <sz val="9"/>
        <rFont val="Times New Roman"/>
        <charset val="0"/>
      </rPr>
      <t>≥14</t>
    </r>
    <r>
      <rPr>
        <sz val="9"/>
        <rFont val="方正仿宋_GBK"/>
        <charset val="134"/>
      </rPr>
      <t>人。</t>
    </r>
  </si>
  <si>
    <r>
      <rPr>
        <sz val="9"/>
        <rFont val="方正仿宋_GBK"/>
        <charset val="134"/>
      </rPr>
      <t>清升镇人民政府</t>
    </r>
  </si>
  <si>
    <r>
      <rPr>
        <sz val="9"/>
        <rFont val="方正仿宋_GBK"/>
        <charset val="134"/>
      </rPr>
      <t>郭永秀</t>
    </r>
  </si>
  <si>
    <r>
      <rPr>
        <sz val="9"/>
        <rFont val="方正仿宋_GBK"/>
        <charset val="134"/>
      </rPr>
      <t>荣昌区</t>
    </r>
    <r>
      <rPr>
        <sz val="9"/>
        <rFont val="Times New Roman"/>
        <charset val="0"/>
      </rPr>
      <t>2021</t>
    </r>
    <r>
      <rPr>
        <sz val="9"/>
        <rFont val="方正仿宋_GBK"/>
        <charset val="134"/>
      </rPr>
      <t>年健康扶贫医疗基金</t>
    </r>
  </si>
  <si>
    <r>
      <rPr>
        <sz val="9"/>
        <rFont val="方正仿宋_GBK"/>
        <charset val="134"/>
      </rPr>
      <t>荣昌区</t>
    </r>
    <r>
      <rPr>
        <sz val="9"/>
        <rFont val="Times New Roman"/>
        <charset val="0"/>
      </rPr>
      <t>_</t>
    </r>
    <r>
      <rPr>
        <sz val="9"/>
        <rFont val="方正仿宋_GBK"/>
        <charset val="134"/>
      </rPr>
      <t>健康扶贫</t>
    </r>
    <r>
      <rPr>
        <sz val="9"/>
        <rFont val="Times New Roman"/>
        <charset val="0"/>
      </rPr>
      <t>_</t>
    </r>
    <r>
      <rPr>
        <sz val="9"/>
        <rFont val="方正仿宋_GBK"/>
        <charset val="134"/>
      </rPr>
      <t>荣昌区</t>
    </r>
    <r>
      <rPr>
        <sz val="9"/>
        <rFont val="Times New Roman"/>
        <charset val="0"/>
      </rPr>
      <t>2021</t>
    </r>
    <r>
      <rPr>
        <sz val="9"/>
        <rFont val="方正仿宋_GBK"/>
        <charset val="134"/>
      </rPr>
      <t>年健康扶贫医疗基金</t>
    </r>
  </si>
  <si>
    <r>
      <rPr>
        <sz val="9"/>
        <rFont val="方正仿宋_GBK"/>
        <charset val="134"/>
      </rPr>
      <t>接受医疗救助</t>
    </r>
  </si>
  <si>
    <r>
      <rPr>
        <sz val="9"/>
        <rFont val="方正仿宋_GBK"/>
        <charset val="134"/>
      </rPr>
      <t>全国防返贫信息监测系统中建档立卡脱贫人口中因病增加医疗支出，符合报销条件的建卡脱贫户。可切实减轻建档立卡脱贫户因病增加医疗方面负担。救助标准为：自付</t>
    </r>
    <r>
      <rPr>
        <sz val="9"/>
        <rFont val="Times New Roman"/>
        <charset val="0"/>
      </rPr>
      <t xml:space="preserve"> 1000 </t>
    </r>
    <r>
      <rPr>
        <sz val="9"/>
        <rFont val="方正仿宋_GBK"/>
        <charset val="134"/>
      </rPr>
      <t>元（含）</t>
    </r>
    <r>
      <rPr>
        <sz val="9"/>
        <rFont val="Times New Roman"/>
        <charset val="0"/>
      </rPr>
      <t xml:space="preserve">—1 </t>
    </r>
    <r>
      <rPr>
        <sz val="9"/>
        <rFont val="方正仿宋_GBK"/>
        <charset val="134"/>
      </rPr>
      <t>万元（不含）部分，按照救助</t>
    </r>
    <r>
      <rPr>
        <sz val="9"/>
        <rFont val="Times New Roman"/>
        <charset val="0"/>
      </rPr>
      <t xml:space="preserve"> 70%</t>
    </r>
    <r>
      <rPr>
        <sz val="9"/>
        <rFont val="方正仿宋_GBK"/>
        <charset val="134"/>
      </rPr>
      <t>比例予以救助；自付</t>
    </r>
    <r>
      <rPr>
        <sz val="9"/>
        <rFont val="Times New Roman"/>
        <charset val="0"/>
      </rPr>
      <t xml:space="preserve"> 1 </t>
    </r>
    <r>
      <rPr>
        <sz val="9"/>
        <rFont val="方正仿宋_GBK"/>
        <charset val="134"/>
      </rPr>
      <t>万元（含）</t>
    </r>
    <r>
      <rPr>
        <sz val="9"/>
        <rFont val="Times New Roman"/>
        <charset val="0"/>
      </rPr>
      <t xml:space="preserve">—5 </t>
    </r>
    <r>
      <rPr>
        <sz val="9"/>
        <rFont val="方正仿宋_GBK"/>
        <charset val="134"/>
      </rPr>
      <t>万元（不含）部分，按照</t>
    </r>
    <r>
      <rPr>
        <sz val="9"/>
        <rFont val="Times New Roman"/>
        <charset val="0"/>
      </rPr>
      <t xml:space="preserve"> 85%</t>
    </r>
    <r>
      <rPr>
        <sz val="9"/>
        <rFont val="方正仿宋_GBK"/>
        <charset val="134"/>
      </rPr>
      <t>比例予以救助；自付</t>
    </r>
    <r>
      <rPr>
        <sz val="9"/>
        <rFont val="Times New Roman"/>
        <charset val="0"/>
      </rPr>
      <t xml:space="preserve"> 5 </t>
    </r>
    <r>
      <rPr>
        <sz val="9"/>
        <rFont val="方正仿宋_GBK"/>
        <charset val="134"/>
      </rPr>
      <t>万元（含）以上部分，按照</t>
    </r>
    <r>
      <rPr>
        <sz val="9"/>
        <rFont val="Times New Roman"/>
        <charset val="0"/>
      </rPr>
      <t xml:space="preserve"> 95%</t>
    </r>
    <r>
      <rPr>
        <sz val="9"/>
        <rFont val="方正仿宋_GBK"/>
        <charset val="134"/>
      </rPr>
      <t>比例予以救助。每人每年最高救助额度不超过</t>
    </r>
    <r>
      <rPr>
        <sz val="9"/>
        <rFont val="Times New Roman"/>
        <charset val="0"/>
      </rPr>
      <t xml:space="preserve"> 20 </t>
    </r>
    <r>
      <rPr>
        <sz val="9"/>
        <rFont val="方正仿宋_GBK"/>
        <charset val="134"/>
      </rPr>
      <t>万元。</t>
    </r>
  </si>
  <si>
    <r>
      <rPr>
        <sz val="9"/>
        <rFont val="方正仿宋_GBK"/>
        <charset val="134"/>
      </rPr>
      <t>建档立卡脱贫人口在医院就医后，符合条件的直接一站式结算，可使受益人减轻就医方面的实际负担。</t>
    </r>
  </si>
  <si>
    <r>
      <rPr>
        <sz val="9"/>
        <rFont val="方正仿宋_GBK"/>
        <charset val="134"/>
      </rPr>
      <t>设立健康扶贫医疗基金，每年由财政衔接资金补充基金池，保持基金规模稳定。区人力社保局和区卫生健康委牵头脱贫户医疗保障工作。建档立卡脱贫群众了解健康扶贫医疗基金，就医时，医疗机构自动识别，通过</t>
    </r>
    <r>
      <rPr>
        <sz val="9"/>
        <rFont val="Times New Roman"/>
        <charset val="0"/>
      </rPr>
      <t>“</t>
    </r>
    <r>
      <rPr>
        <sz val="9"/>
        <rFont val="方正仿宋_GBK"/>
        <charset val="134"/>
      </rPr>
      <t>一站式结算平台</t>
    </r>
    <r>
      <rPr>
        <sz val="9"/>
        <rFont val="Times New Roman"/>
        <charset val="0"/>
      </rPr>
      <t>”</t>
    </r>
    <r>
      <rPr>
        <sz val="9"/>
        <rFont val="方正仿宋_GBK"/>
        <charset val="134"/>
      </rPr>
      <t>进行费用自动报销。建档立卡脱贫户报销后可切实减轻医疗方面支出。</t>
    </r>
  </si>
  <si>
    <r>
      <rPr>
        <sz val="9"/>
        <rFont val="方正仿宋_GBK"/>
        <charset val="134"/>
      </rPr>
      <t>建档立卡脱贫人口在医院就医后，符合条件的直接一站式结算，使受益人减轻就医方面的实际负担。</t>
    </r>
  </si>
  <si>
    <r>
      <rPr>
        <sz val="9"/>
        <rFont val="方正仿宋_GBK"/>
        <charset val="134"/>
      </rPr>
      <t>享受健康扶贫医疗基金待遇人次数</t>
    </r>
    <r>
      <rPr>
        <sz val="9"/>
        <rFont val="Times New Roman"/>
        <charset val="0"/>
      </rPr>
      <t>≥5000</t>
    </r>
    <r>
      <rPr>
        <sz val="9"/>
        <rFont val="方正仿宋_GBK"/>
        <charset val="134"/>
      </rPr>
      <t>人次。</t>
    </r>
  </si>
  <si>
    <r>
      <rPr>
        <sz val="9"/>
        <rFont val="方正仿宋_GBK"/>
        <charset val="134"/>
      </rPr>
      <t>建档立卡脱贫人口健康扶贫医疗基金</t>
    </r>
    <r>
      <rPr>
        <sz val="9"/>
        <rFont val="Times New Roman"/>
        <charset val="0"/>
      </rPr>
      <t>“</t>
    </r>
    <r>
      <rPr>
        <sz val="9"/>
        <rFont val="方正仿宋_GBK"/>
        <charset val="134"/>
      </rPr>
      <t>一站式</t>
    </r>
    <r>
      <rPr>
        <sz val="9"/>
        <rFont val="Times New Roman"/>
        <charset val="0"/>
      </rPr>
      <t>”</t>
    </r>
    <r>
      <rPr>
        <sz val="9"/>
        <rFont val="方正仿宋_GBK"/>
        <charset val="134"/>
      </rPr>
      <t>结算率</t>
    </r>
    <r>
      <rPr>
        <sz val="9"/>
        <rFont val="Times New Roman"/>
        <charset val="0"/>
      </rPr>
      <t>≥98</t>
    </r>
    <r>
      <rPr>
        <sz val="9"/>
        <rFont val="方正仿宋_GBK"/>
        <charset val="134"/>
      </rPr>
      <t>％</t>
    </r>
  </si>
  <si>
    <r>
      <rPr>
        <sz val="9"/>
        <rFont val="方正仿宋_GBK"/>
        <charset val="134"/>
      </rPr>
      <t>符合条件就医的建档立卡脱贫户及时报销率</t>
    </r>
    <r>
      <rPr>
        <sz val="9"/>
        <rFont val="Times New Roman"/>
        <charset val="0"/>
      </rPr>
      <t>≥98</t>
    </r>
    <r>
      <rPr>
        <sz val="9"/>
        <rFont val="方正仿宋_GBK"/>
        <charset val="134"/>
      </rPr>
      <t>％</t>
    </r>
  </si>
  <si>
    <r>
      <rPr>
        <sz val="9"/>
        <rFont val="方正仿宋_GBK"/>
        <charset val="134"/>
      </rPr>
      <t>救助标准为：自付</t>
    </r>
    <r>
      <rPr>
        <sz val="9"/>
        <rFont val="Times New Roman"/>
        <charset val="0"/>
      </rPr>
      <t xml:space="preserve"> 1000 </t>
    </r>
    <r>
      <rPr>
        <sz val="9"/>
        <rFont val="方正仿宋_GBK"/>
        <charset val="134"/>
      </rPr>
      <t>元（含）</t>
    </r>
    <r>
      <rPr>
        <sz val="9"/>
        <rFont val="Times New Roman"/>
        <charset val="0"/>
      </rPr>
      <t xml:space="preserve">—1 </t>
    </r>
    <r>
      <rPr>
        <sz val="9"/>
        <rFont val="方正仿宋_GBK"/>
        <charset val="134"/>
      </rPr>
      <t>万元（不含）部分，按照救助</t>
    </r>
    <r>
      <rPr>
        <sz val="9"/>
        <rFont val="Times New Roman"/>
        <charset val="0"/>
      </rPr>
      <t xml:space="preserve"> 70%</t>
    </r>
    <r>
      <rPr>
        <sz val="9"/>
        <rFont val="方正仿宋_GBK"/>
        <charset val="134"/>
      </rPr>
      <t>比例予以救助；自付</t>
    </r>
    <r>
      <rPr>
        <sz val="9"/>
        <rFont val="Times New Roman"/>
        <charset val="0"/>
      </rPr>
      <t xml:space="preserve"> 1 </t>
    </r>
    <r>
      <rPr>
        <sz val="9"/>
        <rFont val="方正仿宋_GBK"/>
        <charset val="134"/>
      </rPr>
      <t>万元（含）</t>
    </r>
    <r>
      <rPr>
        <sz val="9"/>
        <rFont val="Times New Roman"/>
        <charset val="0"/>
      </rPr>
      <t xml:space="preserve">—5 </t>
    </r>
    <r>
      <rPr>
        <sz val="9"/>
        <rFont val="方正仿宋_GBK"/>
        <charset val="134"/>
      </rPr>
      <t>万元（不含）部分，按照</t>
    </r>
    <r>
      <rPr>
        <sz val="9"/>
        <rFont val="Times New Roman"/>
        <charset val="0"/>
      </rPr>
      <t xml:space="preserve"> 85%</t>
    </r>
    <r>
      <rPr>
        <sz val="9"/>
        <rFont val="方正仿宋_GBK"/>
        <charset val="134"/>
      </rPr>
      <t>比例予以救助；自付</t>
    </r>
    <r>
      <rPr>
        <sz val="9"/>
        <rFont val="Times New Roman"/>
        <charset val="0"/>
      </rPr>
      <t xml:space="preserve"> 5 </t>
    </r>
    <r>
      <rPr>
        <sz val="9"/>
        <rFont val="方正仿宋_GBK"/>
        <charset val="134"/>
      </rPr>
      <t>万元（含）以上部分，按照</t>
    </r>
    <r>
      <rPr>
        <sz val="9"/>
        <rFont val="Times New Roman"/>
        <charset val="0"/>
      </rPr>
      <t xml:space="preserve"> 95%</t>
    </r>
    <r>
      <rPr>
        <sz val="9"/>
        <rFont val="方正仿宋_GBK"/>
        <charset val="134"/>
      </rPr>
      <t>比例予以救助。每人每年最高救助额度不超过</t>
    </r>
    <r>
      <rPr>
        <sz val="9"/>
        <rFont val="Times New Roman"/>
        <charset val="0"/>
      </rPr>
      <t xml:space="preserve"> 20 </t>
    </r>
    <r>
      <rPr>
        <sz val="9"/>
        <rFont val="方正仿宋_GBK"/>
        <charset val="134"/>
      </rPr>
      <t>万元。</t>
    </r>
  </si>
  <si>
    <r>
      <rPr>
        <sz val="9"/>
        <rFont val="方正仿宋_GBK"/>
        <charset val="134"/>
      </rPr>
      <t>建档立卡脱贫户健康扶贫医疗基金政策知晓率</t>
    </r>
    <r>
      <rPr>
        <sz val="9"/>
        <rFont val="Times New Roman"/>
        <charset val="0"/>
      </rPr>
      <t>≥90%</t>
    </r>
  </si>
  <si>
    <r>
      <rPr>
        <sz val="9"/>
        <rFont val="方正仿宋_GBK"/>
        <charset val="134"/>
      </rPr>
      <t>受益建档立卡脱贫人口满意度</t>
    </r>
    <r>
      <rPr>
        <sz val="9"/>
        <rFont val="Times New Roman"/>
        <charset val="0"/>
      </rPr>
      <t>≥95%</t>
    </r>
  </si>
  <si>
    <r>
      <rPr>
        <sz val="9"/>
        <rFont val="方正仿宋_GBK"/>
        <charset val="134"/>
      </rPr>
      <t>区医保局、区卫健委</t>
    </r>
  </si>
  <si>
    <r>
      <rPr>
        <sz val="9"/>
        <rFont val="方正仿宋_GBK"/>
        <charset val="134"/>
      </rPr>
      <t>荣昌区</t>
    </r>
    <r>
      <rPr>
        <sz val="9"/>
        <rFont val="Times New Roman"/>
        <charset val="0"/>
      </rPr>
      <t>2021</t>
    </r>
    <r>
      <rPr>
        <sz val="9"/>
        <rFont val="方正仿宋_GBK"/>
        <charset val="134"/>
      </rPr>
      <t>年小额贴息风险补偿金</t>
    </r>
  </si>
  <si>
    <r>
      <rPr>
        <sz val="9"/>
        <rFont val="方正仿宋_GBK"/>
        <charset val="134"/>
      </rPr>
      <t>荣昌区</t>
    </r>
    <r>
      <rPr>
        <sz val="9"/>
        <rFont val="Times New Roman"/>
        <charset val="0"/>
      </rPr>
      <t>_</t>
    </r>
    <r>
      <rPr>
        <sz val="9"/>
        <rFont val="方正仿宋_GBK"/>
        <charset val="134"/>
      </rPr>
      <t>金融扶贫</t>
    </r>
    <r>
      <rPr>
        <sz val="9"/>
        <rFont val="Times New Roman"/>
        <charset val="0"/>
      </rPr>
      <t>_</t>
    </r>
    <r>
      <rPr>
        <sz val="9"/>
        <rFont val="方正仿宋_GBK"/>
        <charset val="134"/>
      </rPr>
      <t>荣昌区</t>
    </r>
    <r>
      <rPr>
        <sz val="9"/>
        <rFont val="Times New Roman"/>
        <charset val="0"/>
      </rPr>
      <t>2021</t>
    </r>
    <r>
      <rPr>
        <sz val="9"/>
        <rFont val="方正仿宋_GBK"/>
        <charset val="134"/>
      </rPr>
      <t>年小额贴息风险补偿金</t>
    </r>
  </si>
  <si>
    <r>
      <rPr>
        <sz val="9"/>
        <rFont val="方正仿宋_GBK"/>
        <charset val="134"/>
      </rPr>
      <t>扶贫小额贷款贴息</t>
    </r>
  </si>
  <si>
    <r>
      <rPr>
        <sz val="9"/>
        <rFont val="方正仿宋_GBK"/>
        <charset val="134"/>
      </rPr>
      <t>商业银行为有意愿贷款发展自身经济的建卡脱贫户提供小额信贷，确保补偿金充足。</t>
    </r>
  </si>
  <si>
    <r>
      <rPr>
        <sz val="9"/>
        <rFont val="方正仿宋_GBK"/>
        <charset val="134"/>
      </rPr>
      <t>为扶贫小额信贷贷款提供风险补偿金，进一步提升脱贫户自力更生能力，</t>
    </r>
  </si>
  <si>
    <r>
      <rPr>
        <sz val="9"/>
        <rFont val="方正仿宋_GBK"/>
        <charset val="134"/>
      </rPr>
      <t>建档立卡脱贫户提供身份证和账号等资料申请小额贷款，按银行同期基准利率由银行全额贴息，提供风险补偿金，助推产业发展，增加脱贫户收入。</t>
    </r>
  </si>
  <si>
    <r>
      <rPr>
        <sz val="9"/>
        <rFont val="方正仿宋_GBK"/>
        <charset val="134"/>
      </rPr>
      <t>为建档立卡脱贫户扶贫小额贷款和贴息，保证银行贷款风险补偿金。解决脱贫户贷款难、融资难的问题；帮助脱贫户发展产业项目。</t>
    </r>
  </si>
  <si>
    <r>
      <rPr>
        <sz val="9"/>
        <rFont val="方正仿宋_GBK"/>
        <charset val="134"/>
      </rPr>
      <t>建档立卡片脱贫户贷款风险补偿率</t>
    </r>
    <r>
      <rPr>
        <sz val="9"/>
        <rFont val="Times New Roman"/>
        <charset val="0"/>
      </rPr>
      <t>≤1</t>
    </r>
    <r>
      <rPr>
        <sz val="9"/>
        <rFont val="方正仿宋_GBK"/>
        <charset val="134"/>
      </rPr>
      <t>％</t>
    </r>
  </si>
  <si>
    <r>
      <rPr>
        <sz val="9"/>
        <rFont val="方正仿宋_GBK"/>
        <charset val="134"/>
      </rPr>
      <t>贷款风险补偿满足率</t>
    </r>
    <r>
      <rPr>
        <sz val="9"/>
        <rFont val="Times New Roman"/>
        <charset val="0"/>
      </rPr>
      <t>≥98%</t>
    </r>
  </si>
  <si>
    <r>
      <rPr>
        <sz val="9"/>
        <rFont val="方正仿宋_GBK"/>
        <charset val="134"/>
      </rPr>
      <t>贷款及时发放率</t>
    </r>
    <r>
      <rPr>
        <sz val="9"/>
        <rFont val="Times New Roman"/>
        <charset val="0"/>
      </rPr>
      <t>100%</t>
    </r>
  </si>
  <si>
    <r>
      <rPr>
        <sz val="9"/>
        <rFont val="方正仿宋_GBK"/>
        <charset val="134"/>
      </rPr>
      <t>建档立卡脱贫户贷款申请金额</t>
    </r>
    <r>
      <rPr>
        <sz val="9"/>
        <rFont val="Times New Roman"/>
        <charset val="0"/>
      </rPr>
      <t>≤5</t>
    </r>
    <r>
      <rPr>
        <sz val="9"/>
        <rFont val="方正仿宋_GBK"/>
        <charset val="134"/>
      </rPr>
      <t>万元</t>
    </r>
  </si>
  <si>
    <r>
      <rPr>
        <sz val="9"/>
        <rFont val="方正仿宋_GBK"/>
        <charset val="134"/>
      </rPr>
      <t>带动增加建档立卡脱贫户经济收入（总收入）</t>
    </r>
    <r>
      <rPr>
        <sz val="9"/>
        <rFont val="Times New Roman"/>
        <charset val="0"/>
      </rPr>
      <t>≥0.3</t>
    </r>
    <r>
      <rPr>
        <sz val="9"/>
        <rFont val="方正仿宋_GBK"/>
        <charset val="134"/>
      </rPr>
      <t>万元</t>
    </r>
  </si>
  <si>
    <t>受益建档立卡脱贫人口满意度90%</t>
  </si>
  <si>
    <r>
      <rPr>
        <sz val="9"/>
        <rFont val="Times New Roman"/>
        <charset val="0"/>
      </rPr>
      <t>2021</t>
    </r>
    <r>
      <rPr>
        <sz val="9"/>
        <rFont val="宋体"/>
        <charset val="134"/>
      </rPr>
      <t>年</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</si>
</sst>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00_ "/>
  </numFmts>
  <fonts count="37">
    <font>
      <sz val="12"/>
      <name val="宋体"/>
      <charset val="134"/>
    </font>
    <font>
      <sz val="12"/>
      <name val="方正黑体_GBK"/>
      <charset val="134"/>
    </font>
    <font>
      <sz val="9"/>
      <name val="Times New Roman"/>
      <charset val="0"/>
    </font>
    <font>
      <sz val="9"/>
      <name val="方正仿宋_GBK"/>
      <charset val="134"/>
    </font>
    <font>
      <sz val="9"/>
      <name val="方正黑体_GBK"/>
      <charset val="134"/>
    </font>
    <font>
      <sz val="9"/>
      <color rgb="FFFF0000"/>
      <name val="方正仿宋_GBK"/>
      <charset val="134"/>
    </font>
    <font>
      <sz val="9"/>
      <color rgb="FFFF0000"/>
      <name val="宋体"/>
      <charset val="134"/>
    </font>
    <font>
      <sz val="9"/>
      <name val="宋体"/>
      <charset val="134"/>
    </font>
    <font>
      <sz val="9"/>
      <color rgb="FFFF0000"/>
      <name val="Times New Roman"/>
      <charset val="0"/>
    </font>
    <font>
      <sz val="8"/>
      <color rgb="FFFF0000"/>
      <name val="方正仿宋_GBK"/>
      <charset val="134"/>
    </font>
    <font>
      <b/>
      <sz val="10"/>
      <name val="宋体"/>
      <charset val="134"/>
    </font>
    <font>
      <sz val="10"/>
      <name val="宋体"/>
      <charset val="134"/>
    </font>
    <font>
      <sz val="10"/>
      <name val="方正黑体_GBK"/>
      <charset val="134"/>
    </font>
    <font>
      <sz val="16"/>
      <name val="方正小标宋_GBK"/>
      <charset val="134"/>
    </font>
    <font>
      <u/>
      <sz val="11"/>
      <color rgb="FF0000FF"/>
      <name val="宋体"/>
      <charset val="134"/>
      <scheme val="minor"/>
    </font>
    <font>
      <u/>
      <sz val="11"/>
      <color rgb="FF800080"/>
      <name val="宋体"/>
      <charset val="134"/>
      <scheme val="minor"/>
    </font>
    <font>
      <sz val="11"/>
      <color indexed="8"/>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1"/>
      <color theme="1"/>
      <name val="宋体"/>
      <charset val="134"/>
      <scheme val="minor"/>
    </font>
    <font>
      <sz val="11"/>
      <color indexed="8"/>
      <name val="宋体"/>
      <charset val="134"/>
    </font>
    <font>
      <b/>
      <sz val="9"/>
      <name val="宋体"/>
      <charset val="134"/>
    </font>
    <font>
      <sz val="9"/>
      <name val="宋体"/>
      <charset val="134"/>
    </font>
  </fonts>
  <fills count="34">
    <fill>
      <patternFill patternType="none"/>
    </fill>
    <fill>
      <patternFill patternType="gray125"/>
    </fill>
    <fill>
      <patternFill patternType="solid">
        <fgColor rgb="FFFFFF00"/>
        <bgColor indexed="64"/>
      </patternFill>
    </fill>
    <fill>
      <patternFill patternType="solid">
        <fgColor theme="9" tint="0.599993896298105"/>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399975585192419"/>
        <bgColor indexed="64"/>
      </patternFill>
    </fill>
  </fills>
  <borders count="20">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auto="1"/>
      </right>
      <top/>
      <bottom style="thin">
        <color auto="1"/>
      </bottom>
      <diagonal/>
    </border>
    <border>
      <left style="thin">
        <color auto="1"/>
      </left>
      <right/>
      <top style="thin">
        <color auto="1"/>
      </top>
      <bottom/>
      <diagonal/>
    </border>
    <border>
      <left style="thin">
        <color auto="1"/>
      </left>
      <right style="thin">
        <color auto="1"/>
      </right>
      <top/>
      <bottom/>
      <diagonal/>
    </border>
    <border>
      <left/>
      <right/>
      <top style="thin">
        <color auto="1"/>
      </top>
      <bottom style="thin">
        <color auto="1"/>
      </bottom>
      <diagonal/>
    </border>
    <border>
      <left style="thin">
        <color auto="1"/>
      </left>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3">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4" borderId="12"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13" applyNumberFormat="0" applyFill="0" applyAlignment="0" applyProtection="0">
      <alignment vertical="center"/>
    </xf>
    <xf numFmtId="0" fontId="21" fillId="0" borderId="13" applyNumberFormat="0" applyFill="0" applyAlignment="0" applyProtection="0">
      <alignment vertical="center"/>
    </xf>
    <xf numFmtId="0" fontId="22" fillId="0" borderId="14" applyNumberFormat="0" applyFill="0" applyAlignment="0" applyProtection="0">
      <alignment vertical="center"/>
    </xf>
    <xf numFmtId="0" fontId="22" fillId="0" borderId="0" applyNumberFormat="0" applyFill="0" applyBorder="0" applyAlignment="0" applyProtection="0">
      <alignment vertical="center"/>
    </xf>
    <xf numFmtId="0" fontId="23" fillId="5" borderId="15" applyNumberFormat="0" applyAlignment="0" applyProtection="0">
      <alignment vertical="center"/>
    </xf>
    <xf numFmtId="0" fontId="24" fillId="6" borderId="16" applyNumberFormat="0" applyAlignment="0" applyProtection="0">
      <alignment vertical="center"/>
    </xf>
    <xf numFmtId="0" fontId="25" fillId="6" borderId="15" applyNumberFormat="0" applyAlignment="0" applyProtection="0">
      <alignment vertical="center"/>
    </xf>
    <xf numFmtId="0" fontId="26" fillId="7" borderId="17" applyNumberFormat="0" applyAlignment="0" applyProtection="0">
      <alignment vertical="center"/>
    </xf>
    <xf numFmtId="0" fontId="27" fillId="0" borderId="18" applyNumberFormat="0" applyFill="0" applyAlignment="0" applyProtection="0">
      <alignment vertical="center"/>
    </xf>
    <xf numFmtId="0" fontId="28" fillId="0" borderId="19" applyNumberFormat="0" applyFill="0" applyAlignment="0" applyProtection="0">
      <alignment vertical="center"/>
    </xf>
    <xf numFmtId="0" fontId="29" fillId="8" borderId="0" applyNumberFormat="0" applyBorder="0" applyAlignment="0" applyProtection="0">
      <alignment vertical="center"/>
    </xf>
    <xf numFmtId="0" fontId="30" fillId="9" borderId="0" applyNumberFormat="0" applyBorder="0" applyAlignment="0" applyProtection="0">
      <alignment vertical="center"/>
    </xf>
    <xf numFmtId="0" fontId="31" fillId="10" borderId="0" applyNumberFormat="0" applyBorder="0" applyAlignment="0" applyProtection="0">
      <alignment vertical="center"/>
    </xf>
    <xf numFmtId="0" fontId="32" fillId="11" borderId="0" applyNumberFormat="0" applyBorder="0" applyAlignment="0" applyProtection="0">
      <alignment vertical="center"/>
    </xf>
    <xf numFmtId="0" fontId="33" fillId="12" borderId="0" applyNumberFormat="0" applyBorder="0" applyAlignment="0" applyProtection="0">
      <alignment vertical="center"/>
    </xf>
    <xf numFmtId="0" fontId="33" fillId="13" borderId="0" applyNumberFormat="0" applyBorder="0" applyAlignment="0" applyProtection="0">
      <alignment vertical="center"/>
    </xf>
    <xf numFmtId="0" fontId="32" fillId="14" borderId="0" applyNumberFormat="0" applyBorder="0" applyAlignment="0" applyProtection="0">
      <alignment vertical="center"/>
    </xf>
    <xf numFmtId="0" fontId="32" fillId="15" borderId="0" applyNumberFormat="0" applyBorder="0" applyAlignment="0" applyProtection="0">
      <alignment vertical="center"/>
    </xf>
    <xf numFmtId="0" fontId="33" fillId="16" borderId="0" applyNumberFormat="0" applyBorder="0" applyAlignment="0" applyProtection="0">
      <alignment vertical="center"/>
    </xf>
    <xf numFmtId="0" fontId="33" fillId="17" borderId="0" applyNumberFormat="0" applyBorder="0" applyAlignment="0" applyProtection="0">
      <alignment vertical="center"/>
    </xf>
    <xf numFmtId="0" fontId="32" fillId="18" borderId="0" applyNumberFormat="0" applyBorder="0" applyAlignment="0" applyProtection="0">
      <alignment vertical="center"/>
    </xf>
    <xf numFmtId="0" fontId="32" fillId="19" borderId="0" applyNumberFormat="0" applyBorder="0" applyAlignment="0" applyProtection="0">
      <alignment vertical="center"/>
    </xf>
    <xf numFmtId="0" fontId="33" fillId="20" borderId="0" applyNumberFormat="0" applyBorder="0" applyAlignment="0" applyProtection="0">
      <alignment vertical="center"/>
    </xf>
    <xf numFmtId="0" fontId="33" fillId="21" borderId="0" applyNumberFormat="0" applyBorder="0" applyAlignment="0" applyProtection="0">
      <alignment vertical="center"/>
    </xf>
    <xf numFmtId="0" fontId="32" fillId="22" borderId="0" applyNumberFormat="0" applyBorder="0" applyAlignment="0" applyProtection="0">
      <alignment vertical="center"/>
    </xf>
    <xf numFmtId="0" fontId="32" fillId="23" borderId="0" applyNumberFormat="0" applyBorder="0" applyAlignment="0" applyProtection="0">
      <alignment vertical="center"/>
    </xf>
    <xf numFmtId="0" fontId="33" fillId="24" borderId="0" applyNumberFormat="0" applyBorder="0" applyAlignment="0" applyProtection="0">
      <alignment vertical="center"/>
    </xf>
    <xf numFmtId="0" fontId="33" fillId="25" borderId="0" applyNumberFormat="0" applyBorder="0" applyAlignment="0" applyProtection="0">
      <alignment vertical="center"/>
    </xf>
    <xf numFmtId="0" fontId="32" fillId="26" borderId="0" applyNumberFormat="0" applyBorder="0" applyAlignment="0" applyProtection="0">
      <alignment vertical="center"/>
    </xf>
    <xf numFmtId="0" fontId="32" fillId="27" borderId="0" applyNumberFormat="0" applyBorder="0" applyAlignment="0" applyProtection="0">
      <alignment vertical="center"/>
    </xf>
    <xf numFmtId="0" fontId="33" fillId="28" borderId="0" applyNumberFormat="0" applyBorder="0" applyAlignment="0" applyProtection="0">
      <alignment vertical="center"/>
    </xf>
    <xf numFmtId="0" fontId="33" fillId="29" borderId="0" applyNumberFormat="0" applyBorder="0" applyAlignment="0" applyProtection="0">
      <alignment vertical="center"/>
    </xf>
    <xf numFmtId="0" fontId="32" fillId="30" borderId="0" applyNumberFormat="0" applyBorder="0" applyAlignment="0" applyProtection="0">
      <alignment vertical="center"/>
    </xf>
    <xf numFmtId="0" fontId="32" fillId="31" borderId="0" applyNumberFormat="0" applyBorder="0" applyAlignment="0" applyProtection="0">
      <alignment vertical="center"/>
    </xf>
    <xf numFmtId="0" fontId="33" fillId="32" borderId="0" applyNumberFormat="0" applyBorder="0" applyAlignment="0" applyProtection="0">
      <alignment vertical="center"/>
    </xf>
    <xf numFmtId="0" fontId="33" fillId="3" borderId="0" applyNumberFormat="0" applyBorder="0" applyAlignment="0" applyProtection="0">
      <alignment vertical="center"/>
    </xf>
    <xf numFmtId="0" fontId="32" fillId="33" borderId="0" applyNumberFormat="0" applyBorder="0" applyAlignment="0" applyProtection="0">
      <alignment vertical="center"/>
    </xf>
    <xf numFmtId="0" fontId="33" fillId="0" borderId="0">
      <alignment vertical="center"/>
    </xf>
    <xf numFmtId="0" fontId="7" fillId="0" borderId="0">
      <alignment vertical="center"/>
    </xf>
    <xf numFmtId="0" fontId="0" fillId="0" borderId="0"/>
    <xf numFmtId="0" fontId="0" fillId="0" borderId="0">
      <alignment vertical="center"/>
    </xf>
    <xf numFmtId="0" fontId="0" fillId="0" borderId="0"/>
    <xf numFmtId="0" fontId="33" fillId="0" borderId="0"/>
    <xf numFmtId="0" fontId="33" fillId="0" borderId="0">
      <alignment vertical="center"/>
    </xf>
    <xf numFmtId="0" fontId="0" fillId="0" borderId="0"/>
    <xf numFmtId="0" fontId="33" fillId="0" borderId="0">
      <alignment vertical="center"/>
    </xf>
    <xf numFmtId="0" fontId="0" fillId="0" borderId="0">
      <alignment vertical="center"/>
    </xf>
    <xf numFmtId="0" fontId="34" fillId="0" borderId="0">
      <alignment vertical="center"/>
    </xf>
    <xf numFmtId="0" fontId="0" fillId="0" borderId="0"/>
    <xf numFmtId="0" fontId="0" fillId="0" borderId="0">
      <alignment vertical="center"/>
    </xf>
    <xf numFmtId="0" fontId="34" fillId="0" borderId="0"/>
  </cellStyleXfs>
  <cellXfs count="130">
    <xf numFmtId="0" fontId="0" fillId="0" borderId="0" xfId="0">
      <alignment vertical="center"/>
    </xf>
    <xf numFmtId="0" fontId="1" fillId="0" borderId="0" xfId="0" applyFont="1" applyFill="1" applyBorder="1" applyAlignment="1">
      <alignment wrapText="1"/>
    </xf>
    <xf numFmtId="0" fontId="0" fillId="0" borderId="0" xfId="0" applyFont="1" applyFill="1" applyBorder="1" applyAlignment="1">
      <alignment wrapText="1"/>
    </xf>
    <xf numFmtId="0" fontId="2" fillId="0" borderId="0" xfId="0" applyFont="1" applyFill="1" applyBorder="1" applyAlignment="1">
      <alignment wrapText="1"/>
    </xf>
    <xf numFmtId="0" fontId="3" fillId="0" borderId="0" xfId="0" applyFont="1" applyFill="1" applyBorder="1" applyAlignment="1">
      <alignment wrapText="1"/>
    </xf>
    <xf numFmtId="0" fontId="3" fillId="0" borderId="0" xfId="0" applyFont="1" applyFill="1" applyBorder="1" applyAlignment="1">
      <alignment horizontal="left" wrapText="1"/>
    </xf>
    <xf numFmtId="0" fontId="3" fillId="0" borderId="0" xfId="0" applyNumberFormat="1" applyFont="1" applyFill="1" applyBorder="1" applyAlignment="1">
      <alignment wrapText="1"/>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3" xfId="0" applyFont="1" applyFill="1" applyBorder="1" applyAlignment="1">
      <alignment horizontal="left" vertical="center" wrapText="1"/>
    </xf>
    <xf numFmtId="0" fontId="2" fillId="0" borderId="1" xfId="0" applyFont="1" applyFill="1" applyBorder="1" applyAlignment="1">
      <alignment horizontal="center" vertical="center" wrapText="1"/>
    </xf>
    <xf numFmtId="0" fontId="2" fillId="0" borderId="1" xfId="0" applyNumberFormat="1" applyFont="1" applyFill="1" applyBorder="1" applyAlignment="1">
      <alignment horizontal="left" vertical="center" wrapText="1"/>
    </xf>
    <xf numFmtId="176" fontId="2" fillId="0" borderId="1" xfId="0" applyNumberFormat="1" applyFont="1" applyFill="1" applyBorder="1" applyAlignment="1">
      <alignment horizontal="left" vertical="center" wrapText="1"/>
    </xf>
    <xf numFmtId="49" fontId="2" fillId="0" borderId="1" xfId="0" applyNumberFormat="1" applyFont="1" applyFill="1" applyBorder="1" applyAlignment="1">
      <alignment horizontal="left" vertical="center" wrapText="1"/>
    </xf>
    <xf numFmtId="0" fontId="2" fillId="0" borderId="1" xfId="0" applyFont="1" applyFill="1" applyBorder="1" applyAlignment="1">
      <alignment horizontal="left" vertical="center" wrapText="1"/>
    </xf>
    <xf numFmtId="0" fontId="3" fillId="0" borderId="1" xfId="0" applyNumberFormat="1" applyFont="1" applyFill="1" applyBorder="1" applyAlignment="1">
      <alignment horizontal="left" vertical="center" wrapText="1"/>
    </xf>
    <xf numFmtId="49" fontId="5" fillId="2" borderId="1" xfId="0" applyNumberFormat="1" applyFont="1" applyFill="1" applyBorder="1" applyAlignment="1">
      <alignment horizontal="left" vertical="center" wrapText="1"/>
    </xf>
    <xf numFmtId="0" fontId="2" fillId="0" borderId="4" xfId="0" applyFont="1" applyFill="1" applyBorder="1" applyAlignment="1">
      <alignment horizontal="left" vertical="center"/>
    </xf>
    <xf numFmtId="0" fontId="6" fillId="2" borderId="1" xfId="0" applyFont="1" applyFill="1" applyBorder="1" applyAlignment="1">
      <alignment horizontal="left" vertical="center" wrapText="1"/>
    </xf>
    <xf numFmtId="0" fontId="5" fillId="2" borderId="1" xfId="0" applyFont="1" applyFill="1" applyBorder="1" applyAlignment="1">
      <alignment horizontal="left" vertical="center" wrapText="1"/>
    </xf>
    <xf numFmtId="49" fontId="6" fillId="2" borderId="1" xfId="0" applyNumberFormat="1" applyFont="1" applyFill="1" applyBorder="1" applyAlignment="1">
      <alignment horizontal="left" vertical="center" wrapText="1"/>
    </xf>
    <xf numFmtId="49" fontId="3" fillId="2" borderId="1" xfId="0" applyNumberFormat="1" applyFont="1" applyFill="1" applyBorder="1" applyAlignment="1">
      <alignment horizontal="left" vertical="center" wrapText="1"/>
    </xf>
    <xf numFmtId="0" fontId="3" fillId="0" borderId="1" xfId="0" applyFont="1" applyFill="1" applyBorder="1" applyAlignment="1">
      <alignment horizontal="left" vertical="center" wrapText="1"/>
    </xf>
    <xf numFmtId="0" fontId="3" fillId="0" borderId="4" xfId="0" applyFont="1" applyFill="1" applyBorder="1" applyAlignment="1">
      <alignment horizontal="left" vertical="center"/>
    </xf>
    <xf numFmtId="49" fontId="7" fillId="0" borderId="1" xfId="0" applyNumberFormat="1" applyFont="1" applyFill="1" applyBorder="1" applyAlignment="1">
      <alignment horizontal="left" vertical="center" wrapText="1"/>
    </xf>
    <xf numFmtId="176" fontId="3" fillId="0" borderId="1" xfId="0" applyNumberFormat="1" applyFont="1" applyFill="1" applyBorder="1" applyAlignment="1">
      <alignment horizontal="left" vertical="center" wrapText="1"/>
    </xf>
    <xf numFmtId="176" fontId="2" fillId="0" borderId="1" xfId="50" applyNumberFormat="1" applyFont="1" applyFill="1" applyBorder="1" applyAlignment="1">
      <alignment horizontal="left" vertical="center" wrapText="1"/>
    </xf>
    <xf numFmtId="176" fontId="5" fillId="2" borderId="1" xfId="50" applyNumberFormat="1" applyFont="1" applyFill="1" applyBorder="1" applyAlignment="1">
      <alignment horizontal="left" vertical="center" wrapText="1"/>
    </xf>
    <xf numFmtId="176" fontId="3" fillId="2" borderId="1" xfId="0" applyNumberFormat="1" applyFont="1" applyFill="1" applyBorder="1" applyAlignment="1">
      <alignment horizontal="left" vertical="center" wrapText="1"/>
    </xf>
    <xf numFmtId="0" fontId="4" fillId="0" borderId="3" xfId="0" applyFont="1" applyFill="1" applyBorder="1" applyAlignment="1">
      <alignment vertical="center" wrapText="1"/>
    </xf>
    <xf numFmtId="49" fontId="8" fillId="2" borderId="1" xfId="0" applyNumberFormat="1" applyFont="1" applyFill="1" applyBorder="1" applyAlignment="1">
      <alignment horizontal="left" vertical="center" wrapText="1"/>
    </xf>
    <xf numFmtId="0" fontId="4" fillId="0" borderId="1" xfId="0" applyNumberFormat="1" applyFont="1" applyFill="1" applyBorder="1" applyAlignment="1">
      <alignment horizontal="center" vertical="center" wrapText="1"/>
    </xf>
    <xf numFmtId="176" fontId="2" fillId="0" borderId="5" xfId="0" applyNumberFormat="1" applyFont="1" applyFill="1" applyBorder="1" applyAlignment="1">
      <alignment horizontal="left" vertical="center" wrapText="1"/>
    </xf>
    <xf numFmtId="176" fontId="2" fillId="0" borderId="6" xfId="0" applyNumberFormat="1" applyFont="1" applyFill="1" applyBorder="1" applyAlignment="1">
      <alignment horizontal="left" vertical="center" wrapText="1"/>
    </xf>
    <xf numFmtId="176" fontId="8" fillId="2" borderId="5" xfId="0" applyNumberFormat="1" applyFont="1" applyFill="1" applyBorder="1" applyAlignment="1">
      <alignment horizontal="left" vertical="center" wrapText="1"/>
    </xf>
    <xf numFmtId="176" fontId="8" fillId="2" borderId="1" xfId="0" applyNumberFormat="1" applyFont="1" applyFill="1" applyBorder="1" applyAlignment="1">
      <alignment horizontal="left" vertical="center" wrapText="1"/>
    </xf>
    <xf numFmtId="0" fontId="8" fillId="2" borderId="1" xfId="0" applyNumberFormat="1" applyFont="1" applyFill="1" applyBorder="1" applyAlignment="1">
      <alignment horizontal="left" vertical="center" wrapText="1"/>
    </xf>
    <xf numFmtId="0" fontId="2" fillId="2" borderId="1" xfId="0" applyNumberFormat="1" applyFont="1" applyFill="1" applyBorder="1" applyAlignment="1">
      <alignment horizontal="left" vertical="center" wrapText="1"/>
    </xf>
    <xf numFmtId="0" fontId="2" fillId="0" borderId="1" xfId="62" applyNumberFormat="1" applyFont="1" applyFill="1" applyBorder="1" applyAlignment="1">
      <alignment horizontal="left" vertical="center" wrapText="1"/>
    </xf>
    <xf numFmtId="0" fontId="3" fillId="0" borderId="1" xfId="0"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176" fontId="2"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left" vertical="center" wrapText="1"/>
    </xf>
    <xf numFmtId="176" fontId="5" fillId="2" borderId="1" xfId="0" applyNumberFormat="1" applyFont="1" applyFill="1" applyBorder="1" applyAlignment="1">
      <alignment horizontal="left" vertical="center" wrapText="1"/>
    </xf>
    <xf numFmtId="0" fontId="5" fillId="2" borderId="1" xfId="0" applyNumberFormat="1" applyFont="1" applyFill="1" applyBorder="1" applyAlignment="1">
      <alignment horizontal="left" vertical="center" wrapText="1"/>
    </xf>
    <xf numFmtId="0" fontId="2" fillId="0" borderId="0" xfId="0" applyFont="1" applyFill="1" applyBorder="1" applyAlignment="1">
      <alignment horizontal="left" wrapText="1"/>
    </xf>
    <xf numFmtId="0" fontId="8" fillId="2" borderId="1" xfId="0" applyFont="1" applyFill="1" applyBorder="1" applyAlignment="1">
      <alignment horizontal="left" vertical="center" wrapText="1"/>
    </xf>
    <xf numFmtId="176" fontId="2" fillId="0" borderId="1" xfId="62" applyNumberFormat="1" applyFont="1" applyFill="1" applyBorder="1" applyAlignment="1">
      <alignment horizontal="left" vertical="center" wrapText="1"/>
    </xf>
    <xf numFmtId="0" fontId="2" fillId="0" borderId="1" xfId="62" applyFont="1" applyFill="1" applyBorder="1" applyAlignment="1">
      <alignment horizontal="left" vertical="center" wrapText="1"/>
    </xf>
    <xf numFmtId="0" fontId="2" fillId="0" borderId="1" xfId="58" applyFont="1" applyFill="1" applyBorder="1" applyAlignment="1">
      <alignment horizontal="left" vertical="center" wrapText="1"/>
    </xf>
    <xf numFmtId="49" fontId="2" fillId="0" borderId="1" xfId="58" applyNumberFormat="1" applyFont="1" applyFill="1" applyBorder="1" applyAlignment="1">
      <alignment horizontal="left" vertical="center" wrapText="1"/>
    </xf>
    <xf numFmtId="49" fontId="2" fillId="0" borderId="1" xfId="62" applyNumberFormat="1" applyFont="1" applyFill="1" applyBorder="1" applyAlignment="1">
      <alignment horizontal="left" vertical="center" wrapText="1"/>
    </xf>
    <xf numFmtId="0" fontId="2" fillId="0" borderId="3" xfId="0" applyFont="1" applyFill="1" applyBorder="1" applyAlignment="1">
      <alignment horizontal="left" vertical="center" wrapText="1"/>
    </xf>
    <xf numFmtId="0" fontId="9" fillId="2" borderId="1" xfId="0" applyFont="1" applyFill="1" applyBorder="1" applyAlignment="1">
      <alignment horizontal="center" vertical="center" wrapText="1"/>
    </xf>
    <xf numFmtId="49" fontId="2" fillId="0" borderId="2" xfId="0" applyNumberFormat="1" applyFont="1" applyFill="1" applyBorder="1" applyAlignment="1">
      <alignment horizontal="left" vertical="center" wrapText="1"/>
    </xf>
    <xf numFmtId="176" fontId="2" fillId="0" borderId="2" xfId="0" applyNumberFormat="1" applyFont="1" applyFill="1" applyBorder="1" applyAlignment="1">
      <alignment horizontal="left" vertical="center" wrapText="1"/>
    </xf>
    <xf numFmtId="0" fontId="2" fillId="0" borderId="1" xfId="0" applyFont="1" applyFill="1" applyBorder="1" applyAlignment="1">
      <alignment horizontal="left" wrapText="1"/>
    </xf>
    <xf numFmtId="0" fontId="3" fillId="0" borderId="1" xfId="0" applyFont="1" applyFill="1" applyBorder="1" applyAlignment="1">
      <alignment horizontal="left" wrapText="1"/>
    </xf>
    <xf numFmtId="176" fontId="3" fillId="0" borderId="1" xfId="50" applyNumberFormat="1" applyFont="1" applyFill="1" applyBorder="1" applyAlignment="1">
      <alignment horizontal="left" vertical="center" wrapText="1"/>
    </xf>
    <xf numFmtId="0" fontId="2" fillId="0" borderId="1" xfId="59" applyFont="1" applyFill="1" applyBorder="1" applyAlignment="1">
      <alignment horizontal="left" vertical="center" wrapText="1"/>
    </xf>
    <xf numFmtId="176" fontId="2" fillId="0" borderId="1" xfId="58" applyNumberFormat="1" applyFont="1" applyFill="1" applyBorder="1" applyAlignment="1">
      <alignment horizontal="left" vertical="center" wrapText="1"/>
    </xf>
    <xf numFmtId="49" fontId="6" fillId="2" borderId="1" xfId="62" applyNumberFormat="1" applyFont="1" applyFill="1" applyBorder="1" applyAlignment="1">
      <alignment horizontal="left" vertical="center" wrapText="1"/>
    </xf>
    <xf numFmtId="0" fontId="9" fillId="2" borderId="1" xfId="0" applyFont="1" applyFill="1" applyBorder="1" applyAlignment="1">
      <alignment horizontal="left" vertical="center" wrapText="1"/>
    </xf>
    <xf numFmtId="0" fontId="9" fillId="2" borderId="1" xfId="0" applyFont="1" applyFill="1" applyBorder="1" applyAlignment="1">
      <alignment horizontal="left" wrapText="1"/>
    </xf>
    <xf numFmtId="0" fontId="3" fillId="2" borderId="1" xfId="0" applyFont="1" applyFill="1" applyBorder="1" applyAlignment="1">
      <alignment horizontal="left" vertical="center" wrapText="1"/>
    </xf>
    <xf numFmtId="176" fontId="9" fillId="2" borderId="1" xfId="0" applyNumberFormat="1" applyFont="1" applyFill="1" applyBorder="1" applyAlignment="1">
      <alignment horizontal="center" vertical="center" wrapText="1"/>
    </xf>
    <xf numFmtId="0" fontId="2" fillId="0" borderId="2" xfId="0" applyFont="1" applyFill="1" applyBorder="1" applyAlignment="1">
      <alignment horizontal="left" vertical="center" wrapText="1"/>
    </xf>
    <xf numFmtId="0" fontId="2" fillId="0" borderId="1" xfId="58" applyNumberFormat="1" applyFont="1" applyFill="1" applyBorder="1" applyAlignment="1" applyProtection="1">
      <alignment horizontal="left" vertical="center" wrapText="1"/>
    </xf>
    <xf numFmtId="176" fontId="2" fillId="0" borderId="7" xfId="0" applyNumberFormat="1" applyFont="1" applyFill="1" applyBorder="1" applyAlignment="1">
      <alignment horizontal="left" vertical="center" wrapText="1"/>
    </xf>
    <xf numFmtId="176" fontId="2" fillId="0" borderId="3" xfId="0" applyNumberFormat="1" applyFont="1" applyFill="1" applyBorder="1" applyAlignment="1">
      <alignment horizontal="left" vertical="center" wrapText="1"/>
    </xf>
    <xf numFmtId="0" fontId="2" fillId="0" borderId="3" xfId="0" applyNumberFormat="1" applyFont="1" applyFill="1" applyBorder="1" applyAlignment="1">
      <alignment horizontal="left" vertical="center" wrapText="1"/>
    </xf>
    <xf numFmtId="176" fontId="8" fillId="2" borderId="8" xfId="0" applyNumberFormat="1" applyFont="1" applyFill="1" applyBorder="1" applyAlignment="1">
      <alignment horizontal="left" vertical="center" wrapText="1"/>
    </xf>
    <xf numFmtId="176" fontId="8" fillId="2" borderId="2" xfId="0" applyNumberFormat="1" applyFont="1" applyFill="1" applyBorder="1" applyAlignment="1">
      <alignment horizontal="left" vertical="center" wrapText="1"/>
    </xf>
    <xf numFmtId="0" fontId="2" fillId="0" borderId="2" xfId="0" applyNumberFormat="1" applyFont="1" applyFill="1" applyBorder="1" applyAlignment="1">
      <alignment horizontal="left" wrapText="1"/>
    </xf>
    <xf numFmtId="0" fontId="8" fillId="2" borderId="1" xfId="0" applyFont="1" applyFill="1" applyBorder="1" applyAlignment="1">
      <alignment horizontal="left" wrapText="1"/>
    </xf>
    <xf numFmtId="0" fontId="2" fillId="0" borderId="1" xfId="0" applyNumberFormat="1" applyFont="1" applyFill="1" applyBorder="1" applyAlignment="1">
      <alignment horizontal="left" wrapText="1"/>
    </xf>
    <xf numFmtId="49" fontId="2" fillId="0" borderId="1" xfId="62" applyNumberFormat="1" applyFont="1" applyFill="1" applyBorder="1" applyAlignment="1">
      <alignment horizontal="center" vertical="center" wrapText="1"/>
    </xf>
    <xf numFmtId="49" fontId="2" fillId="0" borderId="1" xfId="58" applyNumberFormat="1" applyFont="1" applyFill="1" applyBorder="1" applyAlignment="1">
      <alignment horizontal="center" vertical="center" wrapText="1"/>
    </xf>
    <xf numFmtId="176" fontId="2" fillId="0" borderId="1" xfId="62" applyNumberFormat="1" applyFont="1" applyFill="1" applyBorder="1" applyAlignment="1">
      <alignment horizontal="center" vertical="center" wrapText="1"/>
    </xf>
    <xf numFmtId="0" fontId="2" fillId="0" borderId="3"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10" fillId="0" borderId="0" xfId="0" applyFont="1" applyProtection="1">
      <alignment vertical="center"/>
      <protection locked="0"/>
    </xf>
    <xf numFmtId="0" fontId="11" fillId="0" borderId="0" xfId="0" applyFont="1" applyProtection="1">
      <alignment vertical="center"/>
      <protection locked="0"/>
    </xf>
    <xf numFmtId="0" fontId="11" fillId="3" borderId="0" xfId="0" applyFont="1" applyFill="1" applyProtection="1">
      <alignment vertical="center"/>
      <protection locked="0"/>
    </xf>
    <xf numFmtId="0" fontId="0" fillId="3" borderId="0" xfId="0" applyFill="1">
      <alignment vertical="center"/>
    </xf>
    <xf numFmtId="0" fontId="0" fillId="0" borderId="0" xfId="0" applyFill="1" applyProtection="1">
      <alignment vertical="center"/>
      <protection locked="0"/>
    </xf>
    <xf numFmtId="0" fontId="0" fillId="0" borderId="0" xfId="0" applyNumberFormat="1" applyFill="1" applyProtection="1">
      <alignment vertical="center"/>
      <protection locked="0"/>
    </xf>
    <xf numFmtId="10" fontId="0" fillId="0" borderId="0" xfId="0" applyNumberFormat="1" applyFill="1" applyProtection="1">
      <alignment vertical="center"/>
      <protection locked="0"/>
    </xf>
    <xf numFmtId="0" fontId="0" fillId="0" borderId="0" xfId="0" applyFill="1">
      <alignment vertical="center"/>
    </xf>
    <xf numFmtId="0" fontId="12" fillId="0" borderId="0" xfId="0" applyFont="1" applyFill="1" applyProtection="1">
      <alignment vertical="center"/>
      <protection locked="0"/>
    </xf>
    <xf numFmtId="0" fontId="13" fillId="0" borderId="0" xfId="0" applyFont="1" applyFill="1" applyAlignment="1" applyProtection="1">
      <alignment horizontal="center" vertical="center"/>
      <protection locked="0"/>
    </xf>
    <xf numFmtId="0" fontId="13" fillId="0" borderId="0" xfId="0" applyNumberFormat="1" applyFont="1" applyFill="1" applyAlignment="1" applyProtection="1">
      <alignment horizontal="center" vertical="center"/>
      <protection locked="0"/>
    </xf>
    <xf numFmtId="0" fontId="10" fillId="0" borderId="2" xfId="0" applyFont="1" applyFill="1" applyBorder="1" applyAlignment="1" applyProtection="1">
      <alignment horizontal="center" vertical="center" wrapText="1"/>
      <protection locked="0"/>
    </xf>
    <xf numFmtId="0" fontId="10" fillId="0" borderId="2" xfId="0" applyNumberFormat="1" applyFont="1" applyFill="1" applyBorder="1" applyAlignment="1" applyProtection="1">
      <alignment horizontal="center" vertical="center" wrapText="1"/>
      <protection locked="0"/>
    </xf>
    <xf numFmtId="0" fontId="10" fillId="0" borderId="1" xfId="0" applyFont="1" applyFill="1" applyBorder="1" applyAlignment="1" applyProtection="1">
      <alignment horizontal="center" vertical="center" wrapText="1"/>
      <protection locked="0"/>
    </xf>
    <xf numFmtId="0" fontId="10" fillId="0" borderId="9" xfId="0" applyFont="1" applyFill="1" applyBorder="1" applyAlignment="1" applyProtection="1">
      <alignment horizontal="center" vertical="center" wrapText="1"/>
      <protection locked="0"/>
    </xf>
    <xf numFmtId="0" fontId="10" fillId="0" borderId="9" xfId="0" applyNumberFormat="1" applyFont="1" applyFill="1" applyBorder="1" applyAlignment="1" applyProtection="1">
      <alignment horizontal="center" vertical="center" wrapText="1"/>
      <protection locked="0"/>
    </xf>
    <xf numFmtId="0" fontId="10" fillId="0" borderId="3" xfId="0" applyFont="1" applyFill="1" applyBorder="1" applyAlignment="1" applyProtection="1">
      <alignment horizontal="center" vertical="center" wrapText="1"/>
      <protection locked="0"/>
    </xf>
    <xf numFmtId="0" fontId="10" fillId="0" borderId="3" xfId="0" applyNumberFormat="1" applyFont="1" applyFill="1" applyBorder="1" applyAlignment="1" applyProtection="1">
      <alignment horizontal="center" vertical="center" wrapText="1"/>
      <protection locked="0"/>
    </xf>
    <xf numFmtId="49" fontId="3" fillId="0" borderId="1" xfId="0"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177" fontId="11" fillId="0" borderId="1" xfId="0" applyNumberFormat="1" applyFont="1" applyFill="1" applyBorder="1" applyAlignment="1" applyProtection="1">
      <alignment horizontal="center" vertical="center"/>
    </xf>
    <xf numFmtId="10" fontId="13" fillId="0" borderId="0" xfId="0" applyNumberFormat="1" applyFont="1" applyFill="1" applyAlignment="1" applyProtection="1">
      <alignment horizontal="center" vertical="center"/>
      <protection locked="0"/>
    </xf>
    <xf numFmtId="0" fontId="10" fillId="0" borderId="5" xfId="0" applyFont="1" applyFill="1" applyBorder="1" applyAlignment="1" applyProtection="1">
      <alignment horizontal="center" vertical="center" wrapText="1"/>
      <protection locked="0"/>
    </xf>
    <xf numFmtId="0" fontId="10" fillId="0" borderId="10" xfId="0" applyFont="1" applyFill="1" applyBorder="1" applyAlignment="1" applyProtection="1">
      <alignment horizontal="center" vertical="center" wrapText="1"/>
      <protection locked="0"/>
    </xf>
    <xf numFmtId="10" fontId="10" fillId="0" borderId="1" xfId="0" applyNumberFormat="1" applyFont="1" applyFill="1" applyBorder="1" applyAlignment="1" applyProtection="1">
      <alignment horizontal="center" vertical="center" wrapText="1"/>
      <protection locked="0"/>
    </xf>
    <xf numFmtId="0" fontId="10" fillId="0" borderId="5" xfId="0" applyFont="1" applyFill="1" applyBorder="1" applyAlignment="1" applyProtection="1">
      <alignment horizontal="center" vertical="center"/>
      <protection locked="0"/>
    </xf>
    <xf numFmtId="0" fontId="10" fillId="0" borderId="10" xfId="0" applyFont="1" applyFill="1" applyBorder="1" applyAlignment="1" applyProtection="1">
      <alignment horizontal="center" vertical="center"/>
      <protection locked="0"/>
    </xf>
    <xf numFmtId="0" fontId="10" fillId="0" borderId="8" xfId="0" applyFont="1" applyFill="1" applyBorder="1" applyAlignment="1" applyProtection="1">
      <alignment horizontal="center" vertical="center" wrapText="1"/>
      <protection locked="0"/>
    </xf>
    <xf numFmtId="10" fontId="10" fillId="0" borderId="2" xfId="0" applyNumberFormat="1" applyFont="1" applyFill="1" applyBorder="1" applyAlignment="1" applyProtection="1">
      <alignment horizontal="center" vertical="center" wrapText="1"/>
      <protection locked="0"/>
    </xf>
    <xf numFmtId="0" fontId="10" fillId="0" borderId="11" xfId="0" applyFont="1" applyFill="1" applyBorder="1" applyAlignment="1" applyProtection="1">
      <alignment horizontal="center" vertical="center" wrapText="1"/>
      <protection locked="0"/>
    </xf>
    <xf numFmtId="10" fontId="10" fillId="0" borderId="9" xfId="0" applyNumberFormat="1" applyFont="1" applyFill="1" applyBorder="1" applyAlignment="1" applyProtection="1">
      <alignment horizontal="center" vertical="center" wrapText="1"/>
      <protection locked="0"/>
    </xf>
    <xf numFmtId="10" fontId="10" fillId="0" borderId="3" xfId="0" applyNumberFormat="1" applyFont="1" applyFill="1" applyBorder="1" applyAlignment="1" applyProtection="1">
      <alignment horizontal="center" vertical="center" wrapText="1"/>
      <protection locked="0"/>
    </xf>
    <xf numFmtId="0" fontId="11" fillId="0" borderId="1" xfId="0" applyFont="1" applyFill="1" applyBorder="1" applyProtection="1">
      <alignment vertical="center"/>
      <protection locked="0"/>
    </xf>
    <xf numFmtId="0" fontId="11" fillId="0" borderId="1" xfId="0" applyNumberFormat="1" applyFont="1" applyFill="1" applyBorder="1" applyProtection="1">
      <alignment vertical="center"/>
    </xf>
    <xf numFmtId="10" fontId="11" fillId="0" borderId="1" xfId="0" applyNumberFormat="1" applyFont="1" applyFill="1" applyBorder="1" applyAlignment="1" applyProtection="1">
      <alignment horizontal="center" vertical="center"/>
      <protection locked="0"/>
    </xf>
    <xf numFmtId="10" fontId="11" fillId="0" borderId="1" xfId="3" applyNumberFormat="1" applyFont="1" applyFill="1" applyBorder="1" applyProtection="1">
      <alignment vertical="center"/>
    </xf>
    <xf numFmtId="0" fontId="0" fillId="0" borderId="1" xfId="0" applyFont="1" applyFill="1" applyBorder="1" applyProtection="1">
      <alignment vertical="center"/>
      <protection locked="0"/>
    </xf>
    <xf numFmtId="0" fontId="11" fillId="0" borderId="1" xfId="0" applyFont="1" applyFill="1" applyBorder="1" applyProtection="1">
      <alignment vertical="center"/>
    </xf>
    <xf numFmtId="0" fontId="10" fillId="0" borderId="0" xfId="0" applyFont="1" applyFill="1" applyProtection="1">
      <alignment vertical="center"/>
      <protection locked="0"/>
    </xf>
    <xf numFmtId="0" fontId="11" fillId="0" borderId="0" xfId="0" applyFont="1" applyFill="1" applyProtection="1">
      <alignment vertical="center"/>
      <protection locked="0"/>
    </xf>
    <xf numFmtId="49" fontId="0" fillId="0" borderId="1" xfId="0" applyNumberFormat="1" applyFont="1" applyFill="1" applyBorder="1" applyProtection="1">
      <alignment vertical="center"/>
      <protection locked="0"/>
    </xf>
    <xf numFmtId="0" fontId="3" fillId="0" borderId="1" xfId="0" applyFont="1" applyFill="1" applyBorder="1" applyAlignment="1" applyProtection="1">
      <alignment horizontal="center" vertical="center"/>
      <protection locked="0"/>
    </xf>
    <xf numFmtId="0" fontId="3" fillId="0" borderId="1" xfId="0" applyFont="1" applyFill="1" applyBorder="1" applyAlignment="1" applyProtection="1">
      <alignment horizontal="center" vertical="center" wrapText="1"/>
      <protection locked="0"/>
    </xf>
    <xf numFmtId="0" fontId="3" fillId="0" borderId="3" xfId="0" applyFont="1" applyFill="1" applyBorder="1" applyAlignment="1">
      <alignment horizontal="center" vertical="center" wrapText="1"/>
    </xf>
    <xf numFmtId="0" fontId="0" fillId="0" borderId="1" xfId="0" applyFill="1" applyBorder="1" applyProtection="1">
      <alignment vertical="center"/>
      <protection locked="0"/>
    </xf>
    <xf numFmtId="176" fontId="3" fillId="0" borderId="1" xfId="0" applyNumberFormat="1" applyFont="1" applyFill="1" applyBorder="1" applyAlignment="1">
      <alignment horizontal="center" vertical="center" wrapText="1"/>
    </xf>
    <xf numFmtId="10" fontId="0" fillId="0" borderId="1" xfId="0" applyNumberFormat="1" applyFill="1" applyBorder="1" applyProtection="1">
      <alignment vertical="center"/>
      <protection locked="0"/>
    </xf>
    <xf numFmtId="0" fontId="0" fillId="0" borderId="1" xfId="0" applyFont="1" applyFill="1" applyBorder="1" applyAlignment="1" applyProtection="1">
      <alignment horizontal="center" vertical="center"/>
      <protection locked="0"/>
    </xf>
  </cellXfs>
  <cellStyles count="6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3 2" xfId="49"/>
    <cellStyle name="常规_Sheet2_21" xfId="50"/>
    <cellStyle name="常规 3 2 2" xfId="51"/>
    <cellStyle name="常规 9" xfId="52"/>
    <cellStyle name="常规 239" xfId="53"/>
    <cellStyle name="常规 2 2" xfId="54"/>
    <cellStyle name="常规 10" xfId="55"/>
    <cellStyle name="常规 4 2" xfId="56"/>
    <cellStyle name="常规 50 2" xfId="57"/>
    <cellStyle name="常规 3" xfId="58"/>
    <cellStyle name="常规_汇总_15" xfId="59"/>
    <cellStyle name="常规 2 4 2" xfId="60"/>
    <cellStyle name="常规 5" xfId="61"/>
    <cellStyle name="常规 2" xfId="62"/>
  </cellStyles>
  <dxfs count="1">
    <dxf>
      <font>
        <color rgb="FF9C0006"/>
      </font>
      <fill>
        <patternFill patternType="solid">
          <bgColor rgb="FFFFC7CE"/>
        </patternFill>
      </fill>
    </dxf>
  </dxfs>
  <tableStyles count="0" defaultTableStyle="TableStyleMedium2" defaultPivotStyle="PivotStyleLight16"/>
  <colors>
    <mruColors>
      <color rgb="00FFFF00"/>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39033;&#30446;&#24211;\2021&#24180;\&#25991;&#20214;\&#21457;&#25991;\&#39033;&#30446;&#24211;&#22791;&#26696;\9&#26376;\&#33635;&#26124;&#21306;2021&#24180;&#24041;&#22266;&#33073;&#36139;&#25915;&#22362;&#25104;&#26524;&#21644;&#20065;&#26449;&#25391;&#20852;&#39033;&#30446;&#24211;&#26126;&#32454;&#34920;.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附表1 项目库备案表"/>
      <sheetName val="勿删"/>
      <sheetName val="Sheet1"/>
    </sheetNames>
    <sheetDataSet>
      <sheetData sheetId="0"/>
      <sheetData sheetId="1"/>
      <sheetData sheetId="2"/>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xmlns:mc="http://schemas.openxmlformats.org/markup-compatibility/2006" xmlns:a14="http://schemas.microsoft.com/office/drawing/2010/main" val="FFFFFF" mc:Ignorable="a14" a14:legacySpreadsheetColorIndex="65"/>
        </a:solidFill>
        <a:ln w="9525" cap="flat" cmpd="sng">
          <a:solidFill>
            <a:srgbClr xmlns:mc="http://schemas.openxmlformats.org/markup-compatibility/2006" xmlns:a14="http://schemas.microsoft.com/office/drawing/2010/main" val="000000" mc:Ignorable="a14" a14:legacySpreadsheetColorIndex="64"/>
          </a:solidFill>
          <a:prstDash val="solid"/>
          <a:headEnd type="none" w="med" len="med"/>
          <a:tailEnd type="none" w="med" len="med"/>
        </a:ln>
      </a:spPr>
      <a:bodyPr/>
      <a:lstStyle/>
    </a:spDef>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125"/>
  <sheetViews>
    <sheetView zoomScale="130" zoomScaleNormal="130" workbookViewId="0">
      <selection activeCell="T11" sqref="T11"/>
    </sheetView>
  </sheetViews>
  <sheetFormatPr defaultColWidth="8.66666666666667" defaultRowHeight="25" customHeight="1"/>
  <cols>
    <col min="1" max="1" width="4.91666666666667" style="86" customWidth="1"/>
    <col min="2" max="2" width="28.2333333333333" style="86" customWidth="1"/>
    <col min="3" max="3" width="11" style="86" customWidth="1"/>
    <col min="4" max="4" width="10.7" style="87" customWidth="1"/>
    <col min="5" max="5" width="6.875" style="87" customWidth="1"/>
    <col min="6" max="6" width="6.75" style="87" customWidth="1"/>
    <col min="7" max="7" width="7.5" style="87" customWidth="1"/>
    <col min="8" max="8" width="7.375" style="86" customWidth="1"/>
    <col min="9" max="9" width="5.75" style="86" customWidth="1"/>
    <col min="10" max="10" width="5.625" style="86" customWidth="1"/>
    <col min="11" max="11" width="4.875" style="86" customWidth="1"/>
    <col min="12" max="12" width="6.75" style="86" customWidth="1"/>
    <col min="13" max="13" width="6.375" style="86" customWidth="1"/>
    <col min="14" max="14" width="9.5" style="88" customWidth="1"/>
    <col min="15" max="15" width="9.25" style="86" customWidth="1"/>
    <col min="16" max="16" width="8.91666666666667" style="86" customWidth="1"/>
    <col min="17" max="17" width="8.75" style="86" customWidth="1"/>
    <col min="18" max="18" width="8.875" style="86" customWidth="1"/>
    <col min="19" max="19" width="9" style="86" customWidth="1"/>
    <col min="20" max="159" width="8.66666666666667" style="86"/>
    <col min="160" max="16384" width="8.66666666666667" style="89"/>
  </cols>
  <sheetData>
    <row r="1" ht="22" customHeight="1" spans="1:1">
      <c r="A1" s="90" t="s">
        <v>0</v>
      </c>
    </row>
    <row r="2" ht="21.6" customHeight="1" spans="1:19">
      <c r="A2" s="91" t="s">
        <v>1</v>
      </c>
      <c r="B2" s="91"/>
      <c r="C2" s="91"/>
      <c r="D2" s="92"/>
      <c r="E2" s="92"/>
      <c r="F2" s="92"/>
      <c r="G2" s="92"/>
      <c r="H2" s="91"/>
      <c r="I2" s="91"/>
      <c r="J2" s="91"/>
      <c r="K2" s="91"/>
      <c r="L2" s="91"/>
      <c r="M2" s="91"/>
      <c r="N2" s="103"/>
      <c r="O2" s="91"/>
      <c r="P2" s="91"/>
      <c r="Q2" s="91"/>
      <c r="R2" s="91"/>
      <c r="S2" s="91"/>
    </row>
    <row r="3" s="82" customFormat="1" ht="30" customHeight="1" spans="1:256">
      <c r="A3" s="93" t="s">
        <v>2</v>
      </c>
      <c r="B3" s="93" t="s">
        <v>3</v>
      </c>
      <c r="C3" s="93" t="s">
        <v>4</v>
      </c>
      <c r="D3" s="94" t="s">
        <v>5</v>
      </c>
      <c r="E3" s="94" t="s">
        <v>6</v>
      </c>
      <c r="F3" s="94" t="s">
        <v>7</v>
      </c>
      <c r="G3" s="94" t="s">
        <v>8</v>
      </c>
      <c r="H3" s="95" t="s">
        <v>9</v>
      </c>
      <c r="I3" s="95"/>
      <c r="J3" s="95"/>
      <c r="K3" s="95"/>
      <c r="L3" s="104" t="s">
        <v>10</v>
      </c>
      <c r="M3" s="105"/>
      <c r="N3" s="106" t="s">
        <v>11</v>
      </c>
      <c r="O3" s="95"/>
      <c r="P3" s="93" t="s">
        <v>12</v>
      </c>
      <c r="Q3" s="93" t="s">
        <v>13</v>
      </c>
      <c r="R3" s="93" t="s">
        <v>14</v>
      </c>
      <c r="S3" s="93" t="s">
        <v>15</v>
      </c>
      <c r="T3" s="120"/>
      <c r="U3" s="120"/>
      <c r="V3" s="120"/>
      <c r="W3" s="120"/>
      <c r="X3" s="120"/>
      <c r="Y3" s="120"/>
      <c r="Z3" s="120"/>
      <c r="AA3" s="120"/>
      <c r="AB3" s="120"/>
      <c r="AC3" s="120"/>
      <c r="AD3" s="120"/>
      <c r="AE3" s="120"/>
      <c r="AF3" s="120"/>
      <c r="AG3" s="120"/>
      <c r="AH3" s="120"/>
      <c r="AI3" s="120"/>
      <c r="AJ3" s="120"/>
      <c r="AK3" s="120"/>
      <c r="AL3" s="120"/>
      <c r="AM3" s="120"/>
      <c r="AN3" s="120"/>
      <c r="AO3" s="120"/>
      <c r="AP3" s="120"/>
      <c r="AQ3" s="120"/>
      <c r="AR3" s="120"/>
      <c r="AS3" s="120"/>
      <c r="AT3" s="120"/>
      <c r="AU3" s="120"/>
      <c r="AV3" s="120"/>
      <c r="AW3" s="120"/>
      <c r="AX3" s="120"/>
      <c r="AY3" s="120"/>
      <c r="AZ3" s="120"/>
      <c r="BA3" s="120"/>
      <c r="BB3" s="120"/>
      <c r="BC3" s="120"/>
      <c r="BD3" s="120"/>
      <c r="BE3" s="120"/>
      <c r="BF3" s="120"/>
      <c r="BG3" s="120"/>
      <c r="BH3" s="120"/>
      <c r="BI3" s="120"/>
      <c r="BJ3" s="120"/>
      <c r="BK3" s="120"/>
      <c r="BL3" s="120"/>
      <c r="BM3" s="120"/>
      <c r="BN3" s="120"/>
      <c r="BO3" s="120"/>
      <c r="BP3" s="120"/>
      <c r="BQ3" s="120"/>
      <c r="BR3" s="120"/>
      <c r="BS3" s="120"/>
      <c r="BT3" s="120"/>
      <c r="BU3" s="120"/>
      <c r="BV3" s="120"/>
      <c r="BW3" s="120"/>
      <c r="BX3" s="120"/>
      <c r="BY3" s="120"/>
      <c r="BZ3" s="120"/>
      <c r="CA3" s="120"/>
      <c r="CB3" s="120"/>
      <c r="CC3" s="120"/>
      <c r="CD3" s="120"/>
      <c r="CE3" s="120"/>
      <c r="CF3" s="120"/>
      <c r="CG3" s="120"/>
      <c r="CH3" s="120"/>
      <c r="CI3" s="120"/>
      <c r="CJ3" s="120"/>
      <c r="CK3" s="120"/>
      <c r="CL3" s="120"/>
      <c r="CM3" s="120"/>
      <c r="CN3" s="120"/>
      <c r="CO3" s="120"/>
      <c r="CP3" s="120"/>
      <c r="CQ3" s="120"/>
      <c r="CR3" s="120"/>
      <c r="CS3" s="120"/>
      <c r="CT3" s="120"/>
      <c r="CU3" s="120"/>
      <c r="CV3" s="120"/>
      <c r="CW3" s="120"/>
      <c r="CX3" s="120"/>
      <c r="CY3" s="120"/>
      <c r="CZ3" s="120"/>
      <c r="DA3" s="120"/>
      <c r="DB3" s="120"/>
      <c r="DC3" s="120"/>
      <c r="DD3" s="120"/>
      <c r="DE3" s="120"/>
      <c r="DF3" s="120"/>
      <c r="DG3" s="120"/>
      <c r="DH3" s="120"/>
      <c r="DI3" s="120"/>
      <c r="DJ3" s="120"/>
      <c r="DK3" s="120"/>
      <c r="DL3" s="120"/>
      <c r="DM3" s="120"/>
      <c r="DN3" s="120"/>
      <c r="DO3" s="120"/>
      <c r="DP3" s="120"/>
      <c r="DQ3" s="120"/>
      <c r="DR3" s="120"/>
      <c r="DS3" s="120"/>
      <c r="DT3" s="120"/>
      <c r="DU3" s="120"/>
      <c r="DV3" s="120"/>
      <c r="DW3" s="120"/>
      <c r="DX3" s="120"/>
      <c r="DY3" s="120"/>
      <c r="DZ3" s="120"/>
      <c r="EA3" s="120"/>
      <c r="EB3" s="120"/>
      <c r="EC3" s="120"/>
      <c r="ED3" s="120"/>
      <c r="EE3" s="120"/>
      <c r="EF3" s="120"/>
      <c r="EG3" s="120"/>
      <c r="EH3" s="120"/>
      <c r="EI3" s="120"/>
      <c r="EJ3" s="120"/>
      <c r="EK3" s="120"/>
      <c r="EL3" s="120"/>
      <c r="EM3" s="120"/>
      <c r="EN3" s="120"/>
      <c r="EO3" s="120"/>
      <c r="EP3" s="120"/>
      <c r="EQ3" s="120"/>
      <c r="ER3" s="120"/>
      <c r="ES3" s="120"/>
      <c r="ET3" s="120"/>
      <c r="EU3" s="120"/>
      <c r="EV3" s="120"/>
      <c r="EW3" s="120"/>
      <c r="EX3" s="120"/>
      <c r="EY3" s="120"/>
      <c r="EZ3" s="120"/>
      <c r="FA3" s="120"/>
      <c r="FB3" s="120"/>
      <c r="FC3" s="120"/>
      <c r="FD3" s="120"/>
      <c r="FE3" s="120"/>
      <c r="FF3" s="120"/>
      <c r="FG3" s="120"/>
      <c r="FH3" s="120"/>
      <c r="FI3" s="120"/>
      <c r="FJ3" s="120"/>
      <c r="FK3" s="120"/>
      <c r="FL3" s="120"/>
      <c r="FM3" s="120"/>
      <c r="FN3" s="120"/>
      <c r="FO3" s="120"/>
      <c r="FP3" s="120"/>
      <c r="FQ3" s="120"/>
      <c r="FR3" s="120"/>
      <c r="FS3" s="120"/>
      <c r="FT3" s="120"/>
      <c r="FU3" s="120"/>
      <c r="FV3" s="120"/>
      <c r="FW3" s="120"/>
      <c r="FX3" s="120"/>
      <c r="FY3" s="120"/>
      <c r="FZ3" s="120"/>
      <c r="GA3" s="120"/>
      <c r="GB3" s="120"/>
      <c r="GC3" s="120"/>
      <c r="GD3" s="120"/>
      <c r="GE3" s="120"/>
      <c r="GF3" s="120"/>
      <c r="GG3" s="120"/>
      <c r="GH3" s="120"/>
      <c r="GI3" s="120"/>
      <c r="GJ3" s="120"/>
      <c r="GK3" s="120"/>
      <c r="GL3" s="120"/>
      <c r="GM3" s="120"/>
      <c r="GN3" s="120"/>
      <c r="GO3" s="120"/>
      <c r="GP3" s="120"/>
      <c r="GQ3" s="120"/>
      <c r="GR3" s="120"/>
      <c r="GS3" s="120"/>
      <c r="GT3" s="120"/>
      <c r="GU3" s="120"/>
      <c r="GV3" s="120"/>
      <c r="GW3" s="120"/>
      <c r="GX3" s="120"/>
      <c r="GY3" s="120"/>
      <c r="GZ3" s="120"/>
      <c r="HA3" s="120"/>
      <c r="HB3" s="120"/>
      <c r="HC3" s="120"/>
      <c r="HD3" s="120"/>
      <c r="HE3" s="120"/>
      <c r="HF3" s="120"/>
      <c r="HG3" s="120"/>
      <c r="HH3" s="120"/>
      <c r="HI3" s="120"/>
      <c r="HJ3" s="120"/>
      <c r="HK3" s="120"/>
      <c r="HL3" s="120"/>
      <c r="HM3" s="120"/>
      <c r="HN3" s="120"/>
      <c r="HO3" s="120"/>
      <c r="HP3" s="120"/>
      <c r="HQ3" s="120"/>
      <c r="HR3" s="120"/>
      <c r="HS3" s="120"/>
      <c r="HT3" s="120"/>
      <c r="HU3" s="120"/>
      <c r="HV3" s="120"/>
      <c r="HW3" s="120"/>
      <c r="HX3" s="120"/>
      <c r="HY3" s="120"/>
      <c r="HZ3" s="120"/>
      <c r="IA3" s="120"/>
      <c r="IB3" s="120"/>
      <c r="IC3" s="120"/>
      <c r="ID3" s="120"/>
      <c r="IE3" s="120"/>
      <c r="IF3" s="120"/>
      <c r="IG3" s="120"/>
      <c r="IH3" s="120"/>
      <c r="II3" s="120"/>
      <c r="IJ3" s="120"/>
      <c r="IK3" s="120"/>
      <c r="IL3" s="120"/>
      <c r="IM3" s="120"/>
      <c r="IN3" s="120"/>
      <c r="IO3" s="120"/>
      <c r="IP3" s="120"/>
      <c r="IQ3" s="120"/>
      <c r="IR3" s="120"/>
      <c r="IS3" s="120"/>
      <c r="IT3" s="120"/>
      <c r="IU3" s="120"/>
      <c r="IV3" s="120"/>
    </row>
    <row r="4" s="82" customFormat="1" ht="12" spans="1:256">
      <c r="A4" s="96"/>
      <c r="B4" s="96"/>
      <c r="C4" s="96"/>
      <c r="D4" s="97"/>
      <c r="E4" s="97"/>
      <c r="F4" s="97"/>
      <c r="G4" s="97"/>
      <c r="H4" s="93" t="s">
        <v>16</v>
      </c>
      <c r="I4" s="107" t="s">
        <v>17</v>
      </c>
      <c r="J4" s="108"/>
      <c r="K4" s="108"/>
      <c r="L4" s="93" t="s">
        <v>16</v>
      </c>
      <c r="M4" s="109" t="s">
        <v>17</v>
      </c>
      <c r="N4" s="110" t="s">
        <v>16</v>
      </c>
      <c r="O4" s="93" t="s">
        <v>18</v>
      </c>
      <c r="P4" s="96"/>
      <c r="Q4" s="96"/>
      <c r="R4" s="96"/>
      <c r="S4" s="96"/>
      <c r="T4" s="120"/>
      <c r="U4" s="120"/>
      <c r="V4" s="120"/>
      <c r="W4" s="120"/>
      <c r="X4" s="120"/>
      <c r="Y4" s="120"/>
      <c r="Z4" s="120"/>
      <c r="AA4" s="120"/>
      <c r="AB4" s="120"/>
      <c r="AC4" s="120"/>
      <c r="AD4" s="120"/>
      <c r="AE4" s="120"/>
      <c r="AF4" s="120"/>
      <c r="AG4" s="120"/>
      <c r="AH4" s="120"/>
      <c r="AI4" s="120"/>
      <c r="AJ4" s="120"/>
      <c r="AK4" s="120"/>
      <c r="AL4" s="120"/>
      <c r="AM4" s="120"/>
      <c r="AN4" s="120"/>
      <c r="AO4" s="120"/>
      <c r="AP4" s="120"/>
      <c r="AQ4" s="120"/>
      <c r="AR4" s="120"/>
      <c r="AS4" s="120"/>
      <c r="AT4" s="120"/>
      <c r="AU4" s="120"/>
      <c r="AV4" s="120"/>
      <c r="AW4" s="120"/>
      <c r="AX4" s="120"/>
      <c r="AY4" s="120"/>
      <c r="AZ4" s="120"/>
      <c r="BA4" s="120"/>
      <c r="BB4" s="120"/>
      <c r="BC4" s="120"/>
      <c r="BD4" s="120"/>
      <c r="BE4" s="120"/>
      <c r="BF4" s="120"/>
      <c r="BG4" s="120"/>
      <c r="BH4" s="120"/>
      <c r="BI4" s="120"/>
      <c r="BJ4" s="120"/>
      <c r="BK4" s="120"/>
      <c r="BL4" s="120"/>
      <c r="BM4" s="120"/>
      <c r="BN4" s="120"/>
      <c r="BO4" s="120"/>
      <c r="BP4" s="120"/>
      <c r="BQ4" s="120"/>
      <c r="BR4" s="120"/>
      <c r="BS4" s="120"/>
      <c r="BT4" s="120"/>
      <c r="BU4" s="120"/>
      <c r="BV4" s="120"/>
      <c r="BW4" s="120"/>
      <c r="BX4" s="120"/>
      <c r="BY4" s="120"/>
      <c r="BZ4" s="120"/>
      <c r="CA4" s="120"/>
      <c r="CB4" s="120"/>
      <c r="CC4" s="120"/>
      <c r="CD4" s="120"/>
      <c r="CE4" s="120"/>
      <c r="CF4" s="120"/>
      <c r="CG4" s="120"/>
      <c r="CH4" s="120"/>
      <c r="CI4" s="120"/>
      <c r="CJ4" s="120"/>
      <c r="CK4" s="120"/>
      <c r="CL4" s="120"/>
      <c r="CM4" s="120"/>
      <c r="CN4" s="120"/>
      <c r="CO4" s="120"/>
      <c r="CP4" s="120"/>
      <c r="CQ4" s="120"/>
      <c r="CR4" s="120"/>
      <c r="CS4" s="120"/>
      <c r="CT4" s="120"/>
      <c r="CU4" s="120"/>
      <c r="CV4" s="120"/>
      <c r="CW4" s="120"/>
      <c r="CX4" s="120"/>
      <c r="CY4" s="120"/>
      <c r="CZ4" s="120"/>
      <c r="DA4" s="120"/>
      <c r="DB4" s="120"/>
      <c r="DC4" s="120"/>
      <c r="DD4" s="120"/>
      <c r="DE4" s="120"/>
      <c r="DF4" s="120"/>
      <c r="DG4" s="120"/>
      <c r="DH4" s="120"/>
      <c r="DI4" s="120"/>
      <c r="DJ4" s="120"/>
      <c r="DK4" s="120"/>
      <c r="DL4" s="120"/>
      <c r="DM4" s="120"/>
      <c r="DN4" s="120"/>
      <c r="DO4" s="120"/>
      <c r="DP4" s="120"/>
      <c r="DQ4" s="120"/>
      <c r="DR4" s="120"/>
      <c r="DS4" s="120"/>
      <c r="DT4" s="120"/>
      <c r="DU4" s="120"/>
      <c r="DV4" s="120"/>
      <c r="DW4" s="120"/>
      <c r="DX4" s="120"/>
      <c r="DY4" s="120"/>
      <c r="DZ4" s="120"/>
      <c r="EA4" s="120"/>
      <c r="EB4" s="120"/>
      <c r="EC4" s="120"/>
      <c r="ED4" s="120"/>
      <c r="EE4" s="120"/>
      <c r="EF4" s="120"/>
      <c r="EG4" s="120"/>
      <c r="EH4" s="120"/>
      <c r="EI4" s="120"/>
      <c r="EJ4" s="120"/>
      <c r="EK4" s="120"/>
      <c r="EL4" s="120"/>
      <c r="EM4" s="120"/>
      <c r="EN4" s="120"/>
      <c r="EO4" s="120"/>
      <c r="EP4" s="120"/>
      <c r="EQ4" s="120"/>
      <c r="ER4" s="120"/>
      <c r="ES4" s="120"/>
      <c r="ET4" s="120"/>
      <c r="EU4" s="120"/>
      <c r="EV4" s="120"/>
      <c r="EW4" s="120"/>
      <c r="EX4" s="120"/>
      <c r="EY4" s="120"/>
      <c r="EZ4" s="120"/>
      <c r="FA4" s="120"/>
      <c r="FB4" s="120"/>
      <c r="FC4" s="120"/>
      <c r="FD4" s="120"/>
      <c r="FE4" s="120"/>
      <c r="FF4" s="120"/>
      <c r="FG4" s="120"/>
      <c r="FH4" s="120"/>
      <c r="FI4" s="120"/>
      <c r="FJ4" s="120"/>
      <c r="FK4" s="120"/>
      <c r="FL4" s="120"/>
      <c r="FM4" s="120"/>
      <c r="FN4" s="120"/>
      <c r="FO4" s="120"/>
      <c r="FP4" s="120"/>
      <c r="FQ4" s="120"/>
      <c r="FR4" s="120"/>
      <c r="FS4" s="120"/>
      <c r="FT4" s="120"/>
      <c r="FU4" s="120"/>
      <c r="FV4" s="120"/>
      <c r="FW4" s="120"/>
      <c r="FX4" s="120"/>
      <c r="FY4" s="120"/>
      <c r="FZ4" s="120"/>
      <c r="GA4" s="120"/>
      <c r="GB4" s="120"/>
      <c r="GC4" s="120"/>
      <c r="GD4" s="120"/>
      <c r="GE4" s="120"/>
      <c r="GF4" s="120"/>
      <c r="GG4" s="120"/>
      <c r="GH4" s="120"/>
      <c r="GI4" s="120"/>
      <c r="GJ4" s="120"/>
      <c r="GK4" s="120"/>
      <c r="GL4" s="120"/>
      <c r="GM4" s="120"/>
      <c r="GN4" s="120"/>
      <c r="GO4" s="120"/>
      <c r="GP4" s="120"/>
      <c r="GQ4" s="120"/>
      <c r="GR4" s="120"/>
      <c r="GS4" s="120"/>
      <c r="GT4" s="120"/>
      <c r="GU4" s="120"/>
      <c r="GV4" s="120"/>
      <c r="GW4" s="120"/>
      <c r="GX4" s="120"/>
      <c r="GY4" s="120"/>
      <c r="GZ4" s="120"/>
      <c r="HA4" s="120"/>
      <c r="HB4" s="120"/>
      <c r="HC4" s="120"/>
      <c r="HD4" s="120"/>
      <c r="HE4" s="120"/>
      <c r="HF4" s="120"/>
      <c r="HG4" s="120"/>
      <c r="HH4" s="120"/>
      <c r="HI4" s="120"/>
      <c r="HJ4" s="120"/>
      <c r="HK4" s="120"/>
      <c r="HL4" s="120"/>
      <c r="HM4" s="120"/>
      <c r="HN4" s="120"/>
      <c r="HO4" s="120"/>
      <c r="HP4" s="120"/>
      <c r="HQ4" s="120"/>
      <c r="HR4" s="120"/>
      <c r="HS4" s="120"/>
      <c r="HT4" s="120"/>
      <c r="HU4" s="120"/>
      <c r="HV4" s="120"/>
      <c r="HW4" s="120"/>
      <c r="HX4" s="120"/>
      <c r="HY4" s="120"/>
      <c r="HZ4" s="120"/>
      <c r="IA4" s="120"/>
      <c r="IB4" s="120"/>
      <c r="IC4" s="120"/>
      <c r="ID4" s="120"/>
      <c r="IE4" s="120"/>
      <c r="IF4" s="120"/>
      <c r="IG4" s="120"/>
      <c r="IH4" s="120"/>
      <c r="II4" s="120"/>
      <c r="IJ4" s="120"/>
      <c r="IK4" s="120"/>
      <c r="IL4" s="120"/>
      <c r="IM4" s="120"/>
      <c r="IN4" s="120"/>
      <c r="IO4" s="120"/>
      <c r="IP4" s="120"/>
      <c r="IQ4" s="120"/>
      <c r="IR4" s="120"/>
      <c r="IS4" s="120"/>
      <c r="IT4" s="120"/>
      <c r="IU4" s="120"/>
      <c r="IV4" s="120"/>
    </row>
    <row r="5" s="82" customFormat="1" ht="11" customHeight="1" spans="1:256">
      <c r="A5" s="96"/>
      <c r="B5" s="96"/>
      <c r="C5" s="96"/>
      <c r="D5" s="97"/>
      <c r="E5" s="97"/>
      <c r="F5" s="97"/>
      <c r="G5" s="97"/>
      <c r="H5" s="96"/>
      <c r="I5" s="109" t="s">
        <v>19</v>
      </c>
      <c r="J5" s="109" t="s">
        <v>20</v>
      </c>
      <c r="K5" s="109" t="s">
        <v>21</v>
      </c>
      <c r="L5" s="96"/>
      <c r="M5" s="111"/>
      <c r="N5" s="112"/>
      <c r="O5" s="96"/>
      <c r="P5" s="96"/>
      <c r="Q5" s="96"/>
      <c r="R5" s="96"/>
      <c r="S5" s="96"/>
      <c r="T5" s="120"/>
      <c r="U5" s="120"/>
      <c r="V5" s="120"/>
      <c r="W5" s="120"/>
      <c r="X5" s="120"/>
      <c r="Y5" s="120"/>
      <c r="Z5" s="120"/>
      <c r="AA5" s="120"/>
      <c r="AB5" s="120"/>
      <c r="AC5" s="120"/>
      <c r="AD5" s="120"/>
      <c r="AE5" s="120"/>
      <c r="AF5" s="120"/>
      <c r="AG5" s="120"/>
      <c r="AH5" s="120"/>
      <c r="AI5" s="120"/>
      <c r="AJ5" s="120"/>
      <c r="AK5" s="120"/>
      <c r="AL5" s="120"/>
      <c r="AM5" s="120"/>
      <c r="AN5" s="120"/>
      <c r="AO5" s="120"/>
      <c r="AP5" s="120"/>
      <c r="AQ5" s="120"/>
      <c r="AR5" s="120"/>
      <c r="AS5" s="120"/>
      <c r="AT5" s="120"/>
      <c r="AU5" s="120"/>
      <c r="AV5" s="120"/>
      <c r="AW5" s="120"/>
      <c r="AX5" s="120"/>
      <c r="AY5" s="120"/>
      <c r="AZ5" s="120"/>
      <c r="BA5" s="120"/>
      <c r="BB5" s="120"/>
      <c r="BC5" s="120"/>
      <c r="BD5" s="120"/>
      <c r="BE5" s="120"/>
      <c r="BF5" s="120"/>
      <c r="BG5" s="120"/>
      <c r="BH5" s="120"/>
      <c r="BI5" s="120"/>
      <c r="BJ5" s="120"/>
      <c r="BK5" s="120"/>
      <c r="BL5" s="120"/>
      <c r="BM5" s="120"/>
      <c r="BN5" s="120"/>
      <c r="BO5" s="120"/>
      <c r="BP5" s="120"/>
      <c r="BQ5" s="120"/>
      <c r="BR5" s="120"/>
      <c r="BS5" s="120"/>
      <c r="BT5" s="120"/>
      <c r="BU5" s="120"/>
      <c r="BV5" s="120"/>
      <c r="BW5" s="120"/>
      <c r="BX5" s="120"/>
      <c r="BY5" s="120"/>
      <c r="BZ5" s="120"/>
      <c r="CA5" s="120"/>
      <c r="CB5" s="120"/>
      <c r="CC5" s="120"/>
      <c r="CD5" s="120"/>
      <c r="CE5" s="120"/>
      <c r="CF5" s="120"/>
      <c r="CG5" s="120"/>
      <c r="CH5" s="120"/>
      <c r="CI5" s="120"/>
      <c r="CJ5" s="120"/>
      <c r="CK5" s="120"/>
      <c r="CL5" s="120"/>
      <c r="CM5" s="120"/>
      <c r="CN5" s="120"/>
      <c r="CO5" s="120"/>
      <c r="CP5" s="120"/>
      <c r="CQ5" s="120"/>
      <c r="CR5" s="120"/>
      <c r="CS5" s="120"/>
      <c r="CT5" s="120"/>
      <c r="CU5" s="120"/>
      <c r="CV5" s="120"/>
      <c r="CW5" s="120"/>
      <c r="CX5" s="120"/>
      <c r="CY5" s="120"/>
      <c r="CZ5" s="120"/>
      <c r="DA5" s="120"/>
      <c r="DB5" s="120"/>
      <c r="DC5" s="120"/>
      <c r="DD5" s="120"/>
      <c r="DE5" s="120"/>
      <c r="DF5" s="120"/>
      <c r="DG5" s="120"/>
      <c r="DH5" s="120"/>
      <c r="DI5" s="120"/>
      <c r="DJ5" s="120"/>
      <c r="DK5" s="120"/>
      <c r="DL5" s="120"/>
      <c r="DM5" s="120"/>
      <c r="DN5" s="120"/>
      <c r="DO5" s="120"/>
      <c r="DP5" s="120"/>
      <c r="DQ5" s="120"/>
      <c r="DR5" s="120"/>
      <c r="DS5" s="120"/>
      <c r="DT5" s="120"/>
      <c r="DU5" s="120"/>
      <c r="DV5" s="120"/>
      <c r="DW5" s="120"/>
      <c r="DX5" s="120"/>
      <c r="DY5" s="120"/>
      <c r="DZ5" s="120"/>
      <c r="EA5" s="120"/>
      <c r="EB5" s="120"/>
      <c r="EC5" s="120"/>
      <c r="ED5" s="120"/>
      <c r="EE5" s="120"/>
      <c r="EF5" s="120"/>
      <c r="EG5" s="120"/>
      <c r="EH5" s="120"/>
      <c r="EI5" s="120"/>
      <c r="EJ5" s="120"/>
      <c r="EK5" s="120"/>
      <c r="EL5" s="120"/>
      <c r="EM5" s="120"/>
      <c r="EN5" s="120"/>
      <c r="EO5" s="120"/>
      <c r="EP5" s="120"/>
      <c r="EQ5" s="120"/>
      <c r="ER5" s="120"/>
      <c r="ES5" s="120"/>
      <c r="ET5" s="120"/>
      <c r="EU5" s="120"/>
      <c r="EV5" s="120"/>
      <c r="EW5" s="120"/>
      <c r="EX5" s="120"/>
      <c r="EY5" s="120"/>
      <c r="EZ5" s="120"/>
      <c r="FA5" s="120"/>
      <c r="FB5" s="120"/>
      <c r="FC5" s="120"/>
      <c r="FD5" s="120"/>
      <c r="FE5" s="120"/>
      <c r="FF5" s="120"/>
      <c r="FG5" s="120"/>
      <c r="FH5" s="120"/>
      <c r="FI5" s="120"/>
      <c r="FJ5" s="120"/>
      <c r="FK5" s="120"/>
      <c r="FL5" s="120"/>
      <c r="FM5" s="120"/>
      <c r="FN5" s="120"/>
      <c r="FO5" s="120"/>
      <c r="FP5" s="120"/>
      <c r="FQ5" s="120"/>
      <c r="FR5" s="120"/>
      <c r="FS5" s="120"/>
      <c r="FT5" s="120"/>
      <c r="FU5" s="120"/>
      <c r="FV5" s="120"/>
      <c r="FW5" s="120"/>
      <c r="FX5" s="120"/>
      <c r="FY5" s="120"/>
      <c r="FZ5" s="120"/>
      <c r="GA5" s="120"/>
      <c r="GB5" s="120"/>
      <c r="GC5" s="120"/>
      <c r="GD5" s="120"/>
      <c r="GE5" s="120"/>
      <c r="GF5" s="120"/>
      <c r="GG5" s="120"/>
      <c r="GH5" s="120"/>
      <c r="GI5" s="120"/>
      <c r="GJ5" s="120"/>
      <c r="GK5" s="120"/>
      <c r="GL5" s="120"/>
      <c r="GM5" s="120"/>
      <c r="GN5" s="120"/>
      <c r="GO5" s="120"/>
      <c r="GP5" s="120"/>
      <c r="GQ5" s="120"/>
      <c r="GR5" s="120"/>
      <c r="GS5" s="120"/>
      <c r="GT5" s="120"/>
      <c r="GU5" s="120"/>
      <c r="GV5" s="120"/>
      <c r="GW5" s="120"/>
      <c r="GX5" s="120"/>
      <c r="GY5" s="120"/>
      <c r="GZ5" s="120"/>
      <c r="HA5" s="120"/>
      <c r="HB5" s="120"/>
      <c r="HC5" s="120"/>
      <c r="HD5" s="120"/>
      <c r="HE5" s="120"/>
      <c r="HF5" s="120"/>
      <c r="HG5" s="120"/>
      <c r="HH5" s="120"/>
      <c r="HI5" s="120"/>
      <c r="HJ5" s="120"/>
      <c r="HK5" s="120"/>
      <c r="HL5" s="120"/>
      <c r="HM5" s="120"/>
      <c r="HN5" s="120"/>
      <c r="HO5" s="120"/>
      <c r="HP5" s="120"/>
      <c r="HQ5" s="120"/>
      <c r="HR5" s="120"/>
      <c r="HS5" s="120"/>
      <c r="HT5" s="120"/>
      <c r="HU5" s="120"/>
      <c r="HV5" s="120"/>
      <c r="HW5" s="120"/>
      <c r="HX5" s="120"/>
      <c r="HY5" s="120"/>
      <c r="HZ5" s="120"/>
      <c r="IA5" s="120"/>
      <c r="IB5" s="120"/>
      <c r="IC5" s="120"/>
      <c r="ID5" s="120"/>
      <c r="IE5" s="120"/>
      <c r="IF5" s="120"/>
      <c r="IG5" s="120"/>
      <c r="IH5" s="120"/>
      <c r="II5" s="120"/>
      <c r="IJ5" s="120"/>
      <c r="IK5" s="120"/>
      <c r="IL5" s="120"/>
      <c r="IM5" s="120"/>
      <c r="IN5" s="120"/>
      <c r="IO5" s="120"/>
      <c r="IP5" s="120"/>
      <c r="IQ5" s="120"/>
      <c r="IR5" s="120"/>
      <c r="IS5" s="120"/>
      <c r="IT5" s="120"/>
      <c r="IU5" s="120"/>
      <c r="IV5" s="120"/>
    </row>
    <row r="6" s="82" customFormat="1" ht="24" spans="1:256">
      <c r="A6" s="98"/>
      <c r="B6" s="98"/>
      <c r="C6" s="98"/>
      <c r="D6" s="99"/>
      <c r="E6" s="99"/>
      <c r="F6" s="99"/>
      <c r="G6" s="99"/>
      <c r="H6" s="98"/>
      <c r="I6" s="111"/>
      <c r="J6" s="111"/>
      <c r="K6" s="111"/>
      <c r="L6" s="98"/>
      <c r="M6" s="98" t="s">
        <v>22</v>
      </c>
      <c r="N6" s="113"/>
      <c r="O6" s="98"/>
      <c r="P6" s="98"/>
      <c r="Q6" s="98"/>
      <c r="R6" s="98"/>
      <c r="S6" s="98"/>
      <c r="T6" s="120"/>
      <c r="U6" s="120"/>
      <c r="V6" s="120"/>
      <c r="W6" s="120"/>
      <c r="X6" s="120"/>
      <c r="Y6" s="120"/>
      <c r="Z6" s="120"/>
      <c r="AA6" s="120"/>
      <c r="AB6" s="120"/>
      <c r="AC6" s="120"/>
      <c r="AD6" s="120"/>
      <c r="AE6" s="120"/>
      <c r="AF6" s="120"/>
      <c r="AG6" s="120"/>
      <c r="AH6" s="120"/>
      <c r="AI6" s="120"/>
      <c r="AJ6" s="120"/>
      <c r="AK6" s="120"/>
      <c r="AL6" s="120"/>
      <c r="AM6" s="120"/>
      <c r="AN6" s="120"/>
      <c r="AO6" s="120"/>
      <c r="AP6" s="120"/>
      <c r="AQ6" s="120"/>
      <c r="AR6" s="120"/>
      <c r="AS6" s="120"/>
      <c r="AT6" s="120"/>
      <c r="AU6" s="120"/>
      <c r="AV6" s="120"/>
      <c r="AW6" s="120"/>
      <c r="AX6" s="120"/>
      <c r="AY6" s="120"/>
      <c r="AZ6" s="120"/>
      <c r="BA6" s="120"/>
      <c r="BB6" s="120"/>
      <c r="BC6" s="120"/>
      <c r="BD6" s="120"/>
      <c r="BE6" s="120"/>
      <c r="BF6" s="120"/>
      <c r="BG6" s="120"/>
      <c r="BH6" s="120"/>
      <c r="BI6" s="120"/>
      <c r="BJ6" s="120"/>
      <c r="BK6" s="120"/>
      <c r="BL6" s="120"/>
      <c r="BM6" s="120"/>
      <c r="BN6" s="120"/>
      <c r="BO6" s="120"/>
      <c r="BP6" s="120"/>
      <c r="BQ6" s="120"/>
      <c r="BR6" s="120"/>
      <c r="BS6" s="120"/>
      <c r="BT6" s="120"/>
      <c r="BU6" s="120"/>
      <c r="BV6" s="120"/>
      <c r="BW6" s="120"/>
      <c r="BX6" s="120"/>
      <c r="BY6" s="120"/>
      <c r="BZ6" s="120"/>
      <c r="CA6" s="120"/>
      <c r="CB6" s="120"/>
      <c r="CC6" s="120"/>
      <c r="CD6" s="120"/>
      <c r="CE6" s="120"/>
      <c r="CF6" s="120"/>
      <c r="CG6" s="120"/>
      <c r="CH6" s="120"/>
      <c r="CI6" s="120"/>
      <c r="CJ6" s="120"/>
      <c r="CK6" s="120"/>
      <c r="CL6" s="120"/>
      <c r="CM6" s="120"/>
      <c r="CN6" s="120"/>
      <c r="CO6" s="120"/>
      <c r="CP6" s="120"/>
      <c r="CQ6" s="120"/>
      <c r="CR6" s="120"/>
      <c r="CS6" s="120"/>
      <c r="CT6" s="120"/>
      <c r="CU6" s="120"/>
      <c r="CV6" s="120"/>
      <c r="CW6" s="120"/>
      <c r="CX6" s="120"/>
      <c r="CY6" s="120"/>
      <c r="CZ6" s="120"/>
      <c r="DA6" s="120"/>
      <c r="DB6" s="120"/>
      <c r="DC6" s="120"/>
      <c r="DD6" s="120"/>
      <c r="DE6" s="120"/>
      <c r="DF6" s="120"/>
      <c r="DG6" s="120"/>
      <c r="DH6" s="120"/>
      <c r="DI6" s="120"/>
      <c r="DJ6" s="120"/>
      <c r="DK6" s="120"/>
      <c r="DL6" s="120"/>
      <c r="DM6" s="120"/>
      <c r="DN6" s="120"/>
      <c r="DO6" s="120"/>
      <c r="DP6" s="120"/>
      <c r="DQ6" s="120"/>
      <c r="DR6" s="120"/>
      <c r="DS6" s="120"/>
      <c r="DT6" s="120"/>
      <c r="DU6" s="120"/>
      <c r="DV6" s="120"/>
      <c r="DW6" s="120"/>
      <c r="DX6" s="120"/>
      <c r="DY6" s="120"/>
      <c r="DZ6" s="120"/>
      <c r="EA6" s="120"/>
      <c r="EB6" s="120"/>
      <c r="EC6" s="120"/>
      <c r="ED6" s="120"/>
      <c r="EE6" s="120"/>
      <c r="EF6" s="120"/>
      <c r="EG6" s="120"/>
      <c r="EH6" s="120"/>
      <c r="EI6" s="120"/>
      <c r="EJ6" s="120"/>
      <c r="EK6" s="120"/>
      <c r="EL6" s="120"/>
      <c r="EM6" s="120"/>
      <c r="EN6" s="120"/>
      <c r="EO6" s="120"/>
      <c r="EP6" s="120"/>
      <c r="EQ6" s="120"/>
      <c r="ER6" s="120"/>
      <c r="ES6" s="120"/>
      <c r="ET6" s="120"/>
      <c r="EU6" s="120"/>
      <c r="EV6" s="120"/>
      <c r="EW6" s="120"/>
      <c r="EX6" s="120"/>
      <c r="EY6" s="120"/>
      <c r="EZ6" s="120"/>
      <c r="FA6" s="120"/>
      <c r="FB6" s="120"/>
      <c r="FC6" s="120"/>
      <c r="FD6" s="120"/>
      <c r="FE6" s="120"/>
      <c r="FF6" s="120"/>
      <c r="FG6" s="120"/>
      <c r="FH6" s="120"/>
      <c r="FI6" s="120"/>
      <c r="FJ6" s="120"/>
      <c r="FK6" s="120"/>
      <c r="FL6" s="120"/>
      <c r="FM6" s="120"/>
      <c r="FN6" s="120"/>
      <c r="FO6" s="120"/>
      <c r="FP6" s="120"/>
      <c r="FQ6" s="120"/>
      <c r="FR6" s="120"/>
      <c r="FS6" s="120"/>
      <c r="FT6" s="120"/>
      <c r="FU6" s="120"/>
      <c r="FV6" s="120"/>
      <c r="FW6" s="120"/>
      <c r="FX6" s="120"/>
      <c r="FY6" s="120"/>
      <c r="FZ6" s="120"/>
      <c r="GA6" s="120"/>
      <c r="GB6" s="120"/>
      <c r="GC6" s="120"/>
      <c r="GD6" s="120"/>
      <c r="GE6" s="120"/>
      <c r="GF6" s="120"/>
      <c r="GG6" s="120"/>
      <c r="GH6" s="120"/>
      <c r="GI6" s="120"/>
      <c r="GJ6" s="120"/>
      <c r="GK6" s="120"/>
      <c r="GL6" s="120"/>
      <c r="GM6" s="120"/>
      <c r="GN6" s="120"/>
      <c r="GO6" s="120"/>
      <c r="GP6" s="120"/>
      <c r="GQ6" s="120"/>
      <c r="GR6" s="120"/>
      <c r="GS6" s="120"/>
      <c r="GT6" s="120"/>
      <c r="GU6" s="120"/>
      <c r="GV6" s="120"/>
      <c r="GW6" s="120"/>
      <c r="GX6" s="120"/>
      <c r="GY6" s="120"/>
      <c r="GZ6" s="120"/>
      <c r="HA6" s="120"/>
      <c r="HB6" s="120"/>
      <c r="HC6" s="120"/>
      <c r="HD6" s="120"/>
      <c r="HE6" s="120"/>
      <c r="HF6" s="120"/>
      <c r="HG6" s="120"/>
      <c r="HH6" s="120"/>
      <c r="HI6" s="120"/>
      <c r="HJ6" s="120"/>
      <c r="HK6" s="120"/>
      <c r="HL6" s="120"/>
      <c r="HM6" s="120"/>
      <c r="HN6" s="120"/>
      <c r="HO6" s="120"/>
      <c r="HP6" s="120"/>
      <c r="HQ6" s="120"/>
      <c r="HR6" s="120"/>
      <c r="HS6" s="120"/>
      <c r="HT6" s="120"/>
      <c r="HU6" s="120"/>
      <c r="HV6" s="120"/>
      <c r="HW6" s="120"/>
      <c r="HX6" s="120"/>
      <c r="HY6" s="120"/>
      <c r="HZ6" s="120"/>
      <c r="IA6" s="120"/>
      <c r="IB6" s="120"/>
      <c r="IC6" s="120"/>
      <c r="ID6" s="120"/>
      <c r="IE6" s="120"/>
      <c r="IF6" s="120"/>
      <c r="IG6" s="120"/>
      <c r="IH6" s="120"/>
      <c r="II6" s="120"/>
      <c r="IJ6" s="120"/>
      <c r="IK6" s="120"/>
      <c r="IL6" s="120"/>
      <c r="IM6" s="120"/>
      <c r="IN6" s="120"/>
      <c r="IO6" s="120"/>
      <c r="IP6" s="120"/>
      <c r="IQ6" s="120"/>
      <c r="IR6" s="120"/>
      <c r="IS6" s="120"/>
      <c r="IT6" s="120"/>
      <c r="IU6" s="120"/>
      <c r="IV6" s="120"/>
    </row>
    <row r="7" s="83" customFormat="1" customHeight="1" spans="1:256">
      <c r="A7" s="100">
        <v>1</v>
      </c>
      <c r="B7" s="101" t="s">
        <v>23</v>
      </c>
      <c r="C7" s="101" t="s">
        <v>24</v>
      </c>
      <c r="D7" s="101" t="s">
        <v>25</v>
      </c>
      <c r="E7" s="101" t="s">
        <v>26</v>
      </c>
      <c r="F7" s="101" t="s">
        <v>27</v>
      </c>
      <c r="G7" s="101" t="s">
        <v>28</v>
      </c>
      <c r="H7" s="102">
        <f>I7+J7+K7</f>
        <v>274.873034</v>
      </c>
      <c r="I7" s="114"/>
      <c r="J7" s="40">
        <v>274.873034</v>
      </c>
      <c r="K7" s="114"/>
      <c r="L7" s="102">
        <f>M7</f>
        <v>274.873034</v>
      </c>
      <c r="M7" s="115">
        <v>274.873034</v>
      </c>
      <c r="N7" s="116">
        <f>O7</f>
        <v>1</v>
      </c>
      <c r="O7" s="117">
        <f>L7/H7</f>
        <v>1</v>
      </c>
      <c r="P7" s="102">
        <f>H7-L7</f>
        <v>0</v>
      </c>
      <c r="Q7" s="114" t="s">
        <v>29</v>
      </c>
      <c r="R7" s="114">
        <v>2021.11</v>
      </c>
      <c r="S7" s="114"/>
      <c r="T7" s="121"/>
      <c r="U7" s="121"/>
      <c r="V7" s="121"/>
      <c r="W7" s="121"/>
      <c r="X7" s="121"/>
      <c r="Y7" s="121"/>
      <c r="Z7" s="121"/>
      <c r="AA7" s="121"/>
      <c r="AB7" s="121"/>
      <c r="AC7" s="121"/>
      <c r="AD7" s="121"/>
      <c r="AE7" s="121"/>
      <c r="AF7" s="121"/>
      <c r="AG7" s="121"/>
      <c r="AH7" s="121"/>
      <c r="AI7" s="121"/>
      <c r="AJ7" s="121"/>
      <c r="AK7" s="121"/>
      <c r="AL7" s="121"/>
      <c r="AM7" s="121"/>
      <c r="AN7" s="121"/>
      <c r="AO7" s="121"/>
      <c r="AP7" s="121"/>
      <c r="AQ7" s="121"/>
      <c r="AR7" s="121"/>
      <c r="AS7" s="121"/>
      <c r="AT7" s="121"/>
      <c r="AU7" s="121"/>
      <c r="AV7" s="121"/>
      <c r="AW7" s="121"/>
      <c r="AX7" s="121"/>
      <c r="AY7" s="121"/>
      <c r="AZ7" s="121"/>
      <c r="BA7" s="121"/>
      <c r="BB7" s="121"/>
      <c r="BC7" s="121"/>
      <c r="BD7" s="121"/>
      <c r="BE7" s="121"/>
      <c r="BF7" s="121"/>
      <c r="BG7" s="121"/>
      <c r="BH7" s="121"/>
      <c r="BI7" s="121"/>
      <c r="BJ7" s="121"/>
      <c r="BK7" s="121"/>
      <c r="BL7" s="121"/>
      <c r="BM7" s="121"/>
      <c r="BN7" s="121"/>
      <c r="BO7" s="121"/>
      <c r="BP7" s="121"/>
      <c r="BQ7" s="121"/>
      <c r="BR7" s="121"/>
      <c r="BS7" s="121"/>
      <c r="BT7" s="121"/>
      <c r="BU7" s="121"/>
      <c r="BV7" s="121"/>
      <c r="BW7" s="121"/>
      <c r="BX7" s="121"/>
      <c r="BY7" s="121"/>
      <c r="BZ7" s="121"/>
      <c r="CA7" s="121"/>
      <c r="CB7" s="121"/>
      <c r="CC7" s="121"/>
      <c r="CD7" s="121"/>
      <c r="CE7" s="121"/>
      <c r="CF7" s="121"/>
      <c r="CG7" s="121"/>
      <c r="CH7" s="121"/>
      <c r="CI7" s="121"/>
      <c r="CJ7" s="121"/>
      <c r="CK7" s="121"/>
      <c r="CL7" s="121"/>
      <c r="CM7" s="121"/>
      <c r="CN7" s="121"/>
      <c r="CO7" s="121"/>
      <c r="CP7" s="121"/>
      <c r="CQ7" s="121"/>
      <c r="CR7" s="121"/>
      <c r="CS7" s="121"/>
      <c r="CT7" s="121"/>
      <c r="CU7" s="121"/>
      <c r="CV7" s="121"/>
      <c r="CW7" s="121"/>
      <c r="CX7" s="121"/>
      <c r="CY7" s="121"/>
      <c r="CZ7" s="121"/>
      <c r="DA7" s="121"/>
      <c r="DB7" s="121"/>
      <c r="DC7" s="121"/>
      <c r="DD7" s="121"/>
      <c r="DE7" s="121"/>
      <c r="DF7" s="121"/>
      <c r="DG7" s="121"/>
      <c r="DH7" s="121"/>
      <c r="DI7" s="121"/>
      <c r="DJ7" s="121"/>
      <c r="DK7" s="121"/>
      <c r="DL7" s="121"/>
      <c r="DM7" s="121"/>
      <c r="DN7" s="121"/>
      <c r="DO7" s="121"/>
      <c r="DP7" s="121"/>
      <c r="DQ7" s="121"/>
      <c r="DR7" s="121"/>
      <c r="DS7" s="121"/>
      <c r="DT7" s="121"/>
      <c r="DU7" s="121"/>
      <c r="DV7" s="121"/>
      <c r="DW7" s="121"/>
      <c r="DX7" s="121"/>
      <c r="DY7" s="121"/>
      <c r="DZ7" s="121"/>
      <c r="EA7" s="121"/>
      <c r="EB7" s="121"/>
      <c r="EC7" s="121"/>
      <c r="ED7" s="121"/>
      <c r="EE7" s="121"/>
      <c r="EF7" s="121"/>
      <c r="EG7" s="121"/>
      <c r="EH7" s="121"/>
      <c r="EI7" s="121"/>
      <c r="EJ7" s="121"/>
      <c r="EK7" s="121"/>
      <c r="EL7" s="121"/>
      <c r="EM7" s="121"/>
      <c r="EN7" s="121"/>
      <c r="EO7" s="121"/>
      <c r="EP7" s="121"/>
      <c r="EQ7" s="121"/>
      <c r="ER7" s="121"/>
      <c r="ES7" s="121"/>
      <c r="ET7" s="121"/>
      <c r="EU7" s="121"/>
      <c r="EV7" s="121"/>
      <c r="EW7" s="121"/>
      <c r="EX7" s="121"/>
      <c r="EY7" s="121"/>
      <c r="EZ7" s="121"/>
      <c r="FA7" s="121"/>
      <c r="FB7" s="121"/>
      <c r="FC7" s="121"/>
      <c r="FD7" s="121"/>
      <c r="FE7" s="121"/>
      <c r="FF7" s="121"/>
      <c r="FG7" s="121"/>
      <c r="FH7" s="121"/>
      <c r="FI7" s="121"/>
      <c r="FJ7" s="121"/>
      <c r="FK7" s="121"/>
      <c r="FL7" s="121"/>
      <c r="FM7" s="121"/>
      <c r="FN7" s="121"/>
      <c r="FO7" s="121"/>
      <c r="FP7" s="121"/>
      <c r="FQ7" s="121"/>
      <c r="FR7" s="121"/>
      <c r="FS7" s="121"/>
      <c r="FT7" s="121"/>
      <c r="FU7" s="121"/>
      <c r="FV7" s="121"/>
      <c r="FW7" s="121"/>
      <c r="FX7" s="121"/>
      <c r="FY7" s="121"/>
      <c r="FZ7" s="121"/>
      <c r="GA7" s="121"/>
      <c r="GB7" s="121"/>
      <c r="GC7" s="121"/>
      <c r="GD7" s="121"/>
      <c r="GE7" s="121"/>
      <c r="GF7" s="121"/>
      <c r="GG7" s="121"/>
      <c r="GH7" s="121"/>
      <c r="GI7" s="121"/>
      <c r="GJ7" s="121"/>
      <c r="GK7" s="121"/>
      <c r="GL7" s="121"/>
      <c r="GM7" s="121"/>
      <c r="GN7" s="121"/>
      <c r="GO7" s="121"/>
      <c r="GP7" s="121"/>
      <c r="GQ7" s="121"/>
      <c r="GR7" s="121"/>
      <c r="GS7" s="121"/>
      <c r="GT7" s="121"/>
      <c r="GU7" s="121"/>
      <c r="GV7" s="121"/>
      <c r="GW7" s="121"/>
      <c r="GX7" s="121"/>
      <c r="GY7" s="121"/>
      <c r="GZ7" s="121"/>
      <c r="HA7" s="121"/>
      <c r="HB7" s="121"/>
      <c r="HC7" s="121"/>
      <c r="HD7" s="121"/>
      <c r="HE7" s="121"/>
      <c r="HF7" s="121"/>
      <c r="HG7" s="121"/>
      <c r="HH7" s="121"/>
      <c r="HI7" s="121"/>
      <c r="HJ7" s="121"/>
      <c r="HK7" s="121"/>
      <c r="HL7" s="121"/>
      <c r="HM7" s="121"/>
      <c r="HN7" s="121"/>
      <c r="HO7" s="121"/>
      <c r="HP7" s="121"/>
      <c r="HQ7" s="121"/>
      <c r="HR7" s="121"/>
      <c r="HS7" s="121"/>
      <c r="HT7" s="121"/>
      <c r="HU7" s="121"/>
      <c r="HV7" s="121"/>
      <c r="HW7" s="121"/>
      <c r="HX7" s="121"/>
      <c r="HY7" s="121"/>
      <c r="HZ7" s="121"/>
      <c r="IA7" s="121"/>
      <c r="IB7" s="121"/>
      <c r="IC7" s="121"/>
      <c r="ID7" s="121"/>
      <c r="IE7" s="121"/>
      <c r="IF7" s="121"/>
      <c r="IG7" s="121"/>
      <c r="IH7" s="121"/>
      <c r="II7" s="121"/>
      <c r="IJ7" s="121"/>
      <c r="IK7" s="121"/>
      <c r="IL7" s="121"/>
      <c r="IM7" s="121"/>
      <c r="IN7" s="121"/>
      <c r="IO7" s="121"/>
      <c r="IP7" s="121"/>
      <c r="IQ7" s="121"/>
      <c r="IR7" s="121"/>
      <c r="IS7" s="121"/>
      <c r="IT7" s="121"/>
      <c r="IU7" s="121"/>
      <c r="IV7" s="121"/>
    </row>
    <row r="8" s="83" customFormat="1" customHeight="1" spans="1:256">
      <c r="A8" s="100">
        <v>2</v>
      </c>
      <c r="B8" s="101" t="s">
        <v>30</v>
      </c>
      <c r="C8" s="101" t="s">
        <v>24</v>
      </c>
      <c r="D8" s="101" t="s">
        <v>31</v>
      </c>
      <c r="E8" s="101" t="s">
        <v>26</v>
      </c>
      <c r="F8" s="101" t="s">
        <v>32</v>
      </c>
      <c r="G8" s="101" t="s">
        <v>33</v>
      </c>
      <c r="H8" s="102">
        <f t="shared" ref="H8:H47" si="0">I8+J8+K8</f>
        <v>206.440924</v>
      </c>
      <c r="I8" s="114"/>
      <c r="J8" s="40">
        <v>201.0915</v>
      </c>
      <c r="K8" s="114">
        <v>5.349424</v>
      </c>
      <c r="L8" s="102">
        <f>M8</f>
        <v>206.440924</v>
      </c>
      <c r="M8" s="115">
        <f>H8</f>
        <v>206.440924</v>
      </c>
      <c r="N8" s="116">
        <f t="shared" ref="N8:N39" si="1">O8</f>
        <v>1</v>
      </c>
      <c r="O8" s="117">
        <f t="shared" ref="O8:O14" si="2">L8/H8</f>
        <v>1</v>
      </c>
      <c r="P8" s="102">
        <f t="shared" ref="P8:P14" si="3">H8-L8</f>
        <v>0</v>
      </c>
      <c r="Q8" s="114" t="s">
        <v>29</v>
      </c>
      <c r="R8" s="114">
        <v>2021.11</v>
      </c>
      <c r="S8" s="114"/>
      <c r="T8" s="121"/>
      <c r="U8" s="121"/>
      <c r="V8" s="121"/>
      <c r="W8" s="121"/>
      <c r="X8" s="121"/>
      <c r="Y8" s="121"/>
      <c r="Z8" s="121"/>
      <c r="AA8" s="121"/>
      <c r="AB8" s="121"/>
      <c r="AC8" s="121"/>
      <c r="AD8" s="121"/>
      <c r="AE8" s="121"/>
      <c r="AF8" s="121"/>
      <c r="AG8" s="121"/>
      <c r="AH8" s="121"/>
      <c r="AI8" s="121"/>
      <c r="AJ8" s="121"/>
      <c r="AK8" s="121"/>
      <c r="AL8" s="121"/>
      <c r="AM8" s="121"/>
      <c r="AN8" s="121"/>
      <c r="AO8" s="121"/>
      <c r="AP8" s="121"/>
      <c r="AQ8" s="121"/>
      <c r="AR8" s="121"/>
      <c r="AS8" s="121"/>
      <c r="AT8" s="121"/>
      <c r="AU8" s="121"/>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1"/>
      <c r="CF8" s="121"/>
      <c r="CG8" s="121"/>
      <c r="CH8" s="121"/>
      <c r="CI8" s="121"/>
      <c r="CJ8" s="121"/>
      <c r="CK8" s="121"/>
      <c r="CL8" s="121"/>
      <c r="CM8" s="121"/>
      <c r="CN8" s="121"/>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1"/>
      <c r="DU8" s="121"/>
      <c r="DV8" s="121"/>
      <c r="DW8" s="121"/>
      <c r="DX8" s="121"/>
      <c r="DY8" s="121"/>
      <c r="DZ8" s="121"/>
      <c r="EA8" s="121"/>
      <c r="EB8" s="121"/>
      <c r="EC8" s="121"/>
      <c r="ED8" s="121"/>
      <c r="EE8" s="121"/>
      <c r="EF8" s="121"/>
      <c r="EG8" s="121"/>
      <c r="EH8" s="121"/>
      <c r="EI8" s="121"/>
      <c r="EJ8" s="121"/>
      <c r="EK8" s="121"/>
      <c r="EL8" s="121"/>
      <c r="EM8" s="121"/>
      <c r="EN8" s="121"/>
      <c r="EO8" s="121"/>
      <c r="EP8" s="121"/>
      <c r="EQ8" s="121"/>
      <c r="ER8" s="121"/>
      <c r="ES8" s="121"/>
      <c r="ET8" s="121"/>
      <c r="EU8" s="121"/>
      <c r="EV8" s="121"/>
      <c r="EW8" s="121"/>
      <c r="EX8" s="121"/>
      <c r="EY8" s="121"/>
      <c r="EZ8" s="121"/>
      <c r="FA8" s="121"/>
      <c r="FB8" s="121"/>
      <c r="FC8" s="121"/>
      <c r="FD8" s="121"/>
      <c r="FE8" s="121"/>
      <c r="FF8" s="121"/>
      <c r="FG8" s="121"/>
      <c r="FH8" s="121"/>
      <c r="FI8" s="121"/>
      <c r="FJ8" s="121"/>
      <c r="FK8" s="121"/>
      <c r="FL8" s="121"/>
      <c r="FM8" s="121"/>
      <c r="FN8" s="121"/>
      <c r="FO8" s="121"/>
      <c r="FP8" s="121"/>
      <c r="FQ8" s="121"/>
      <c r="FR8" s="121"/>
      <c r="FS8" s="121"/>
      <c r="FT8" s="121"/>
      <c r="FU8" s="121"/>
      <c r="FV8" s="121"/>
      <c r="FW8" s="121"/>
      <c r="FX8" s="121"/>
      <c r="FY8" s="121"/>
      <c r="FZ8" s="121"/>
      <c r="GA8" s="121"/>
      <c r="GB8" s="121"/>
      <c r="GC8" s="121"/>
      <c r="GD8" s="121"/>
      <c r="GE8" s="121"/>
      <c r="GF8" s="121"/>
      <c r="GG8" s="121"/>
      <c r="GH8" s="121"/>
      <c r="GI8" s="121"/>
      <c r="GJ8" s="121"/>
      <c r="GK8" s="121"/>
      <c r="GL8" s="121"/>
      <c r="GM8" s="121"/>
      <c r="GN8" s="121"/>
      <c r="GO8" s="121"/>
      <c r="GP8" s="121"/>
      <c r="GQ8" s="121"/>
      <c r="GR8" s="121"/>
      <c r="GS8" s="121"/>
      <c r="GT8" s="121"/>
      <c r="GU8" s="121"/>
      <c r="GV8" s="121"/>
      <c r="GW8" s="121"/>
      <c r="GX8" s="121"/>
      <c r="GY8" s="121"/>
      <c r="GZ8" s="121"/>
      <c r="HA8" s="121"/>
      <c r="HB8" s="121"/>
      <c r="HC8" s="121"/>
      <c r="HD8" s="121"/>
      <c r="HE8" s="121"/>
      <c r="HF8" s="121"/>
      <c r="HG8" s="121"/>
      <c r="HH8" s="121"/>
      <c r="HI8" s="121"/>
      <c r="HJ8" s="121"/>
      <c r="HK8" s="121"/>
      <c r="HL8" s="121"/>
      <c r="HM8" s="121"/>
      <c r="HN8" s="121"/>
      <c r="HO8" s="121"/>
      <c r="HP8" s="121"/>
      <c r="HQ8" s="121"/>
      <c r="HR8" s="121"/>
      <c r="HS8" s="121"/>
      <c r="HT8" s="121"/>
      <c r="HU8" s="121"/>
      <c r="HV8" s="121"/>
      <c r="HW8" s="121"/>
      <c r="HX8" s="121"/>
      <c r="HY8" s="121"/>
      <c r="HZ8" s="121"/>
      <c r="IA8" s="121"/>
      <c r="IB8" s="121"/>
      <c r="IC8" s="121"/>
      <c r="ID8" s="121"/>
      <c r="IE8" s="121"/>
      <c r="IF8" s="121"/>
      <c r="IG8" s="121"/>
      <c r="IH8" s="121"/>
      <c r="II8" s="121"/>
      <c r="IJ8" s="121"/>
      <c r="IK8" s="121"/>
      <c r="IL8" s="121"/>
      <c r="IM8" s="121"/>
      <c r="IN8" s="121"/>
      <c r="IO8" s="121"/>
      <c r="IP8" s="121"/>
      <c r="IQ8" s="121"/>
      <c r="IR8" s="121"/>
      <c r="IS8" s="121"/>
      <c r="IT8" s="121"/>
      <c r="IU8" s="121"/>
      <c r="IV8" s="121"/>
    </row>
    <row r="9" s="83" customFormat="1" customHeight="1" spans="1:256">
      <c r="A9" s="100">
        <v>3</v>
      </c>
      <c r="B9" s="101" t="s">
        <v>34</v>
      </c>
      <c r="C9" s="101" t="s">
        <v>35</v>
      </c>
      <c r="D9" s="101" t="s">
        <v>36</v>
      </c>
      <c r="E9" s="101" t="s">
        <v>26</v>
      </c>
      <c r="F9" s="101" t="s">
        <v>37</v>
      </c>
      <c r="G9" s="101" t="s">
        <v>38</v>
      </c>
      <c r="H9" s="102">
        <f t="shared" si="0"/>
        <v>113.4815</v>
      </c>
      <c r="I9" s="114"/>
      <c r="J9" s="40">
        <v>99.3</v>
      </c>
      <c r="K9" s="114">
        <f>16-1.8185</f>
        <v>14.1815</v>
      </c>
      <c r="L9" s="102">
        <f t="shared" ref="L8:L14" si="4">M9</f>
        <v>113.4815</v>
      </c>
      <c r="M9" s="115">
        <f>H9</f>
        <v>113.4815</v>
      </c>
      <c r="N9" s="116">
        <f t="shared" si="1"/>
        <v>1</v>
      </c>
      <c r="O9" s="117">
        <f t="shared" si="2"/>
        <v>1</v>
      </c>
      <c r="P9" s="102">
        <f t="shared" si="3"/>
        <v>0</v>
      </c>
      <c r="Q9" s="114" t="s">
        <v>29</v>
      </c>
      <c r="R9" s="114">
        <v>2021.12</v>
      </c>
      <c r="S9" s="114"/>
      <c r="T9" s="121"/>
      <c r="U9" s="121"/>
      <c r="V9" s="121"/>
      <c r="W9" s="121"/>
      <c r="X9" s="121"/>
      <c r="Y9" s="121"/>
      <c r="Z9" s="121"/>
      <c r="AA9" s="121"/>
      <c r="AB9" s="121"/>
      <c r="AC9" s="121"/>
      <c r="AD9" s="121"/>
      <c r="AE9" s="121"/>
      <c r="AF9" s="121"/>
      <c r="AG9" s="121"/>
      <c r="AH9" s="121"/>
      <c r="AI9" s="121"/>
      <c r="AJ9" s="121"/>
      <c r="AK9" s="121"/>
      <c r="AL9" s="121"/>
      <c r="AM9" s="121"/>
      <c r="AN9" s="121"/>
      <c r="AO9" s="121"/>
      <c r="AP9" s="121"/>
      <c r="AQ9" s="121"/>
      <c r="AR9" s="121"/>
      <c r="AS9" s="121"/>
      <c r="AT9" s="121"/>
      <c r="AU9" s="121"/>
      <c r="AV9" s="121"/>
      <c r="AW9" s="121"/>
      <c r="AX9" s="121"/>
      <c r="AY9" s="121"/>
      <c r="AZ9" s="121"/>
      <c r="BA9" s="121"/>
      <c r="BB9" s="121"/>
      <c r="BC9" s="121"/>
      <c r="BD9" s="121"/>
      <c r="BE9" s="121"/>
      <c r="BF9" s="121"/>
      <c r="BG9" s="121"/>
      <c r="BH9" s="121"/>
      <c r="BI9" s="121"/>
      <c r="BJ9" s="121"/>
      <c r="BK9" s="121"/>
      <c r="BL9" s="121"/>
      <c r="BM9" s="121"/>
      <c r="BN9" s="121"/>
      <c r="BO9" s="121"/>
      <c r="BP9" s="121"/>
      <c r="BQ9" s="121"/>
      <c r="BR9" s="121"/>
      <c r="BS9" s="121"/>
      <c r="BT9" s="121"/>
      <c r="BU9" s="121"/>
      <c r="BV9" s="121"/>
      <c r="BW9" s="121"/>
      <c r="BX9" s="121"/>
      <c r="BY9" s="121"/>
      <c r="BZ9" s="121"/>
      <c r="CA9" s="121"/>
      <c r="CB9" s="121"/>
      <c r="CC9" s="121"/>
      <c r="CD9" s="121"/>
      <c r="CE9" s="121"/>
      <c r="CF9" s="121"/>
      <c r="CG9" s="121"/>
      <c r="CH9" s="121"/>
      <c r="CI9" s="121"/>
      <c r="CJ9" s="121"/>
      <c r="CK9" s="121"/>
      <c r="CL9" s="121"/>
      <c r="CM9" s="121"/>
      <c r="CN9" s="121"/>
      <c r="CO9" s="121"/>
      <c r="CP9" s="121"/>
      <c r="CQ9" s="121"/>
      <c r="CR9" s="121"/>
      <c r="CS9" s="121"/>
      <c r="CT9" s="121"/>
      <c r="CU9" s="121"/>
      <c r="CV9" s="121"/>
      <c r="CW9" s="121"/>
      <c r="CX9" s="121"/>
      <c r="CY9" s="121"/>
      <c r="CZ9" s="121"/>
      <c r="DA9" s="121"/>
      <c r="DB9" s="121"/>
      <c r="DC9" s="121"/>
      <c r="DD9" s="121"/>
      <c r="DE9" s="121"/>
      <c r="DF9" s="121"/>
      <c r="DG9" s="121"/>
      <c r="DH9" s="121"/>
      <c r="DI9" s="121"/>
      <c r="DJ9" s="121"/>
      <c r="DK9" s="121"/>
      <c r="DL9" s="121"/>
      <c r="DM9" s="121"/>
      <c r="DN9" s="121"/>
      <c r="DO9" s="121"/>
      <c r="DP9" s="121"/>
      <c r="DQ9" s="121"/>
      <c r="DR9" s="121"/>
      <c r="DS9" s="121"/>
      <c r="DT9" s="121"/>
      <c r="DU9" s="121"/>
      <c r="DV9" s="121"/>
      <c r="DW9" s="121"/>
      <c r="DX9" s="121"/>
      <c r="DY9" s="121"/>
      <c r="DZ9" s="121"/>
      <c r="EA9" s="121"/>
      <c r="EB9" s="121"/>
      <c r="EC9" s="121"/>
      <c r="ED9" s="121"/>
      <c r="EE9" s="121"/>
      <c r="EF9" s="121"/>
      <c r="EG9" s="121"/>
      <c r="EH9" s="121"/>
      <c r="EI9" s="121"/>
      <c r="EJ9" s="121"/>
      <c r="EK9" s="121"/>
      <c r="EL9" s="121"/>
      <c r="EM9" s="121"/>
      <c r="EN9" s="121"/>
      <c r="EO9" s="121"/>
      <c r="EP9" s="121"/>
      <c r="EQ9" s="121"/>
      <c r="ER9" s="121"/>
      <c r="ES9" s="121"/>
      <c r="ET9" s="121"/>
      <c r="EU9" s="121"/>
      <c r="EV9" s="121"/>
      <c r="EW9" s="121"/>
      <c r="EX9" s="121"/>
      <c r="EY9" s="121"/>
      <c r="EZ9" s="121"/>
      <c r="FA9" s="121"/>
      <c r="FB9" s="121"/>
      <c r="FC9" s="121"/>
      <c r="FD9" s="121"/>
      <c r="FE9" s="121"/>
      <c r="FF9" s="121"/>
      <c r="FG9" s="121"/>
      <c r="FH9" s="121"/>
      <c r="FI9" s="121"/>
      <c r="FJ9" s="121"/>
      <c r="FK9" s="121"/>
      <c r="FL9" s="121"/>
      <c r="FM9" s="121"/>
      <c r="FN9" s="121"/>
      <c r="FO9" s="121"/>
      <c r="FP9" s="121"/>
      <c r="FQ9" s="121"/>
      <c r="FR9" s="121"/>
      <c r="FS9" s="121"/>
      <c r="FT9" s="121"/>
      <c r="FU9" s="121"/>
      <c r="FV9" s="121"/>
      <c r="FW9" s="121"/>
      <c r="FX9" s="121"/>
      <c r="FY9" s="121"/>
      <c r="FZ9" s="121"/>
      <c r="GA9" s="121"/>
      <c r="GB9" s="121"/>
      <c r="GC9" s="121"/>
      <c r="GD9" s="121"/>
      <c r="GE9" s="121"/>
      <c r="GF9" s="121"/>
      <c r="GG9" s="121"/>
      <c r="GH9" s="121"/>
      <c r="GI9" s="121"/>
      <c r="GJ9" s="121"/>
      <c r="GK9" s="121"/>
      <c r="GL9" s="121"/>
      <c r="GM9" s="121"/>
      <c r="GN9" s="121"/>
      <c r="GO9" s="121"/>
      <c r="GP9" s="121"/>
      <c r="GQ9" s="121"/>
      <c r="GR9" s="121"/>
      <c r="GS9" s="121"/>
      <c r="GT9" s="121"/>
      <c r="GU9" s="121"/>
      <c r="GV9" s="121"/>
      <c r="GW9" s="121"/>
      <c r="GX9" s="121"/>
      <c r="GY9" s="121"/>
      <c r="GZ9" s="121"/>
      <c r="HA9" s="121"/>
      <c r="HB9" s="121"/>
      <c r="HC9" s="121"/>
      <c r="HD9" s="121"/>
      <c r="HE9" s="121"/>
      <c r="HF9" s="121"/>
      <c r="HG9" s="121"/>
      <c r="HH9" s="121"/>
      <c r="HI9" s="121"/>
      <c r="HJ9" s="121"/>
      <c r="HK9" s="121"/>
      <c r="HL9" s="121"/>
      <c r="HM9" s="121"/>
      <c r="HN9" s="121"/>
      <c r="HO9" s="121"/>
      <c r="HP9" s="121"/>
      <c r="HQ9" s="121"/>
      <c r="HR9" s="121"/>
      <c r="HS9" s="121"/>
      <c r="HT9" s="121"/>
      <c r="HU9" s="121"/>
      <c r="HV9" s="121"/>
      <c r="HW9" s="121"/>
      <c r="HX9" s="121"/>
      <c r="HY9" s="121"/>
      <c r="HZ9" s="121"/>
      <c r="IA9" s="121"/>
      <c r="IB9" s="121"/>
      <c r="IC9" s="121"/>
      <c r="ID9" s="121"/>
      <c r="IE9" s="121"/>
      <c r="IF9" s="121"/>
      <c r="IG9" s="121"/>
      <c r="IH9" s="121"/>
      <c r="II9" s="121"/>
      <c r="IJ9" s="121"/>
      <c r="IK9" s="121"/>
      <c r="IL9" s="121"/>
      <c r="IM9" s="121"/>
      <c r="IN9" s="121"/>
      <c r="IO9" s="121"/>
      <c r="IP9" s="121"/>
      <c r="IQ9" s="121"/>
      <c r="IR9" s="121"/>
      <c r="IS9" s="121"/>
      <c r="IT9" s="121"/>
      <c r="IU9" s="121"/>
      <c r="IV9" s="121"/>
    </row>
    <row r="10" s="83" customFormat="1" customHeight="1" spans="1:256">
      <c r="A10" s="100">
        <v>4</v>
      </c>
      <c r="B10" s="101" t="s">
        <v>39</v>
      </c>
      <c r="C10" s="101" t="s">
        <v>40</v>
      </c>
      <c r="D10" s="101" t="s">
        <v>41</v>
      </c>
      <c r="E10" s="101" t="s">
        <v>26</v>
      </c>
      <c r="F10" s="101" t="s">
        <v>42</v>
      </c>
      <c r="G10" s="101" t="s">
        <v>43</v>
      </c>
      <c r="H10" s="102">
        <f t="shared" si="0"/>
        <v>124.2421</v>
      </c>
      <c r="I10" s="40">
        <f>125-0.7579</f>
        <v>124.2421</v>
      </c>
      <c r="J10" s="114"/>
      <c r="K10" s="114"/>
      <c r="L10" s="102">
        <f t="shared" si="4"/>
        <v>124.2421</v>
      </c>
      <c r="M10" s="115">
        <v>124.2421</v>
      </c>
      <c r="N10" s="116">
        <f t="shared" si="1"/>
        <v>1</v>
      </c>
      <c r="O10" s="117">
        <f t="shared" si="2"/>
        <v>1</v>
      </c>
      <c r="P10" s="102">
        <f t="shared" si="3"/>
        <v>0</v>
      </c>
      <c r="Q10" s="114" t="s">
        <v>29</v>
      </c>
      <c r="R10" s="114">
        <v>2021.11</v>
      </c>
      <c r="S10" s="114"/>
      <c r="T10" s="121"/>
      <c r="U10" s="121"/>
      <c r="V10" s="121"/>
      <c r="W10" s="121"/>
      <c r="X10" s="121"/>
      <c r="Y10" s="121"/>
      <c r="Z10" s="121"/>
      <c r="AA10" s="121"/>
      <c r="AB10" s="121"/>
      <c r="AC10" s="121"/>
      <c r="AD10" s="121"/>
      <c r="AE10" s="121"/>
      <c r="AF10" s="121"/>
      <c r="AG10" s="121"/>
      <c r="AH10" s="121"/>
      <c r="AI10" s="121"/>
      <c r="AJ10" s="121"/>
      <c r="AK10" s="121"/>
      <c r="AL10" s="121"/>
      <c r="AM10" s="121"/>
      <c r="AN10" s="121"/>
      <c r="AO10" s="121"/>
      <c r="AP10" s="121"/>
      <c r="AQ10" s="121"/>
      <c r="AR10" s="121"/>
      <c r="AS10" s="121"/>
      <c r="AT10" s="121"/>
      <c r="AU10" s="121"/>
      <c r="AV10" s="121"/>
      <c r="AW10" s="121"/>
      <c r="AX10" s="121"/>
      <c r="AY10" s="121"/>
      <c r="AZ10" s="121"/>
      <c r="BA10" s="121"/>
      <c r="BB10" s="121"/>
      <c r="BC10" s="121"/>
      <c r="BD10" s="121"/>
      <c r="BE10" s="121"/>
      <c r="BF10" s="121"/>
      <c r="BG10" s="121"/>
      <c r="BH10" s="121"/>
      <c r="BI10" s="121"/>
      <c r="BJ10" s="121"/>
      <c r="BK10" s="121"/>
      <c r="BL10" s="121"/>
      <c r="BM10" s="121"/>
      <c r="BN10" s="121"/>
      <c r="BO10" s="121"/>
      <c r="BP10" s="121"/>
      <c r="BQ10" s="121"/>
      <c r="BR10" s="121"/>
      <c r="BS10" s="121"/>
      <c r="BT10" s="121"/>
      <c r="BU10" s="121"/>
      <c r="BV10" s="121"/>
      <c r="BW10" s="121"/>
      <c r="BX10" s="121"/>
      <c r="BY10" s="121"/>
      <c r="BZ10" s="121"/>
      <c r="CA10" s="121"/>
      <c r="CB10" s="121"/>
      <c r="CC10" s="121"/>
      <c r="CD10" s="121"/>
      <c r="CE10" s="121"/>
      <c r="CF10" s="121"/>
      <c r="CG10" s="121"/>
      <c r="CH10" s="121"/>
      <c r="CI10" s="121"/>
      <c r="CJ10" s="121"/>
      <c r="CK10" s="121"/>
      <c r="CL10" s="121"/>
      <c r="CM10" s="121"/>
      <c r="CN10" s="121"/>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1"/>
      <c r="DU10" s="121"/>
      <c r="DV10" s="121"/>
      <c r="DW10" s="121"/>
      <c r="DX10" s="121"/>
      <c r="DY10" s="121"/>
      <c r="DZ10" s="121"/>
      <c r="EA10" s="121"/>
      <c r="EB10" s="121"/>
      <c r="EC10" s="121"/>
      <c r="ED10" s="121"/>
      <c r="EE10" s="121"/>
      <c r="EF10" s="121"/>
      <c r="EG10" s="121"/>
      <c r="EH10" s="121"/>
      <c r="EI10" s="121"/>
      <c r="EJ10" s="121"/>
      <c r="EK10" s="121"/>
      <c r="EL10" s="121"/>
      <c r="EM10" s="121"/>
      <c r="EN10" s="121"/>
      <c r="EO10" s="121"/>
      <c r="EP10" s="121"/>
      <c r="EQ10" s="121"/>
      <c r="ER10" s="121"/>
      <c r="ES10" s="121"/>
      <c r="ET10" s="121"/>
      <c r="EU10" s="121"/>
      <c r="EV10" s="121"/>
      <c r="EW10" s="121"/>
      <c r="EX10" s="121"/>
      <c r="EY10" s="121"/>
      <c r="EZ10" s="121"/>
      <c r="FA10" s="121"/>
      <c r="FB10" s="121"/>
      <c r="FC10" s="121"/>
      <c r="FD10" s="121"/>
      <c r="FE10" s="121"/>
      <c r="FF10" s="121"/>
      <c r="FG10" s="121"/>
      <c r="FH10" s="121"/>
      <c r="FI10" s="121"/>
      <c r="FJ10" s="121"/>
      <c r="FK10" s="121"/>
      <c r="FL10" s="121"/>
      <c r="FM10" s="121"/>
      <c r="FN10" s="121"/>
      <c r="FO10" s="121"/>
      <c r="FP10" s="121"/>
      <c r="FQ10" s="121"/>
      <c r="FR10" s="121"/>
      <c r="FS10" s="121"/>
      <c r="FT10" s="121"/>
      <c r="FU10" s="121"/>
      <c r="FV10" s="121"/>
      <c r="FW10" s="121"/>
      <c r="FX10" s="121"/>
      <c r="FY10" s="121"/>
      <c r="FZ10" s="121"/>
      <c r="GA10" s="121"/>
      <c r="GB10" s="121"/>
      <c r="GC10" s="121"/>
      <c r="GD10" s="121"/>
      <c r="GE10" s="121"/>
      <c r="GF10" s="121"/>
      <c r="GG10" s="121"/>
      <c r="GH10" s="121"/>
      <c r="GI10" s="121"/>
      <c r="GJ10" s="121"/>
      <c r="GK10" s="121"/>
      <c r="GL10" s="121"/>
      <c r="GM10" s="121"/>
      <c r="GN10" s="121"/>
      <c r="GO10" s="121"/>
      <c r="GP10" s="121"/>
      <c r="GQ10" s="121"/>
      <c r="GR10" s="121"/>
      <c r="GS10" s="121"/>
      <c r="GT10" s="121"/>
      <c r="GU10" s="121"/>
      <c r="GV10" s="121"/>
      <c r="GW10" s="121"/>
      <c r="GX10" s="121"/>
      <c r="GY10" s="121"/>
      <c r="GZ10" s="121"/>
      <c r="HA10" s="121"/>
      <c r="HB10" s="121"/>
      <c r="HC10" s="121"/>
      <c r="HD10" s="121"/>
      <c r="HE10" s="121"/>
      <c r="HF10" s="121"/>
      <c r="HG10" s="121"/>
      <c r="HH10" s="121"/>
      <c r="HI10" s="121"/>
      <c r="HJ10" s="121"/>
      <c r="HK10" s="121"/>
      <c r="HL10" s="121"/>
      <c r="HM10" s="121"/>
      <c r="HN10" s="121"/>
      <c r="HO10" s="121"/>
      <c r="HP10" s="121"/>
      <c r="HQ10" s="121"/>
      <c r="HR10" s="121"/>
      <c r="HS10" s="121"/>
      <c r="HT10" s="121"/>
      <c r="HU10" s="121"/>
      <c r="HV10" s="121"/>
      <c r="HW10" s="121"/>
      <c r="HX10" s="121"/>
      <c r="HY10" s="121"/>
      <c r="HZ10" s="121"/>
      <c r="IA10" s="121"/>
      <c r="IB10" s="121"/>
      <c r="IC10" s="121"/>
      <c r="ID10" s="121"/>
      <c r="IE10" s="121"/>
      <c r="IF10" s="121"/>
      <c r="IG10" s="121"/>
      <c r="IH10" s="121"/>
      <c r="II10" s="121"/>
      <c r="IJ10" s="121"/>
      <c r="IK10" s="121"/>
      <c r="IL10" s="121"/>
      <c r="IM10" s="121"/>
      <c r="IN10" s="121"/>
      <c r="IO10" s="121"/>
      <c r="IP10" s="121"/>
      <c r="IQ10" s="121"/>
      <c r="IR10" s="121"/>
      <c r="IS10" s="121"/>
      <c r="IT10" s="121"/>
      <c r="IU10" s="121"/>
      <c r="IV10" s="121"/>
    </row>
    <row r="11" s="84" customFormat="1" customHeight="1" spans="1:256">
      <c r="A11" s="100">
        <v>5</v>
      </c>
      <c r="B11" s="101" t="s">
        <v>44</v>
      </c>
      <c r="C11" s="101" t="s">
        <v>40</v>
      </c>
      <c r="D11" s="101" t="s">
        <v>45</v>
      </c>
      <c r="E11" s="101" t="s">
        <v>46</v>
      </c>
      <c r="F11" s="101" t="s">
        <v>47</v>
      </c>
      <c r="G11" s="101" t="s">
        <v>48</v>
      </c>
      <c r="H11" s="102">
        <f t="shared" si="0"/>
        <v>28.554</v>
      </c>
      <c r="I11" s="40">
        <v>28.554</v>
      </c>
      <c r="J11" s="114"/>
      <c r="K11" s="114"/>
      <c r="L11" s="102">
        <f t="shared" si="4"/>
        <v>28.554</v>
      </c>
      <c r="M11" s="115">
        <v>28.554</v>
      </c>
      <c r="N11" s="116">
        <f t="shared" si="1"/>
        <v>1</v>
      </c>
      <c r="O11" s="117">
        <f t="shared" si="2"/>
        <v>1</v>
      </c>
      <c r="P11" s="102">
        <f t="shared" si="3"/>
        <v>0</v>
      </c>
      <c r="Q11" s="114" t="s">
        <v>29</v>
      </c>
      <c r="R11" s="114">
        <v>2021.11</v>
      </c>
      <c r="S11" s="114"/>
      <c r="T11" s="86"/>
      <c r="U11" s="86"/>
      <c r="V11" s="86"/>
      <c r="W11" s="86"/>
      <c r="X11" s="86"/>
      <c r="Y11" s="86"/>
      <c r="Z11" s="86"/>
      <c r="AA11" s="86"/>
      <c r="AB11" s="86"/>
      <c r="AC11" s="86"/>
      <c r="AD11" s="86"/>
      <c r="AE11" s="86"/>
      <c r="AF11" s="86"/>
      <c r="AG11" s="86"/>
      <c r="AH11" s="86"/>
      <c r="AI11" s="86"/>
      <c r="AJ11" s="86"/>
      <c r="AK11" s="86"/>
      <c r="AL11" s="86"/>
      <c r="AM11" s="86"/>
      <c r="AN11" s="86"/>
      <c r="AO11" s="86"/>
      <c r="AP11" s="86"/>
      <c r="AQ11" s="86"/>
      <c r="AR11" s="86"/>
      <c r="AS11" s="86"/>
      <c r="AT11" s="86"/>
      <c r="AU11" s="86"/>
      <c r="AV11" s="86"/>
      <c r="AW11" s="86"/>
      <c r="AX11" s="86"/>
      <c r="AY11" s="86"/>
      <c r="AZ11" s="86"/>
      <c r="BA11" s="86"/>
      <c r="BB11" s="86"/>
      <c r="BC11" s="86"/>
      <c r="BD11" s="86"/>
      <c r="BE11" s="86"/>
      <c r="BF11" s="86"/>
      <c r="BG11" s="86"/>
      <c r="BH11" s="86"/>
      <c r="BI11" s="86"/>
      <c r="BJ11" s="86"/>
      <c r="BK11" s="86"/>
      <c r="BL11" s="86"/>
      <c r="BM11" s="86"/>
      <c r="BN11" s="86"/>
      <c r="BO11" s="86"/>
      <c r="BP11" s="86"/>
      <c r="BQ11" s="86"/>
      <c r="BR11" s="86"/>
      <c r="BS11" s="86"/>
      <c r="BT11" s="86"/>
      <c r="BU11" s="86"/>
      <c r="BV11" s="86"/>
      <c r="BW11" s="86"/>
      <c r="BX11" s="86"/>
      <c r="BY11" s="86"/>
      <c r="BZ11" s="86"/>
      <c r="CA11" s="86"/>
      <c r="CB11" s="86"/>
      <c r="CC11" s="86"/>
      <c r="CD11" s="86"/>
      <c r="CE11" s="86"/>
      <c r="CF11" s="86"/>
      <c r="CG11" s="86"/>
      <c r="CH11" s="86"/>
      <c r="CI11" s="86"/>
      <c r="CJ11" s="86"/>
      <c r="CK11" s="86"/>
      <c r="CL11" s="86"/>
      <c r="CM11" s="86"/>
      <c r="CN11" s="86"/>
      <c r="CO11" s="86"/>
      <c r="CP11" s="86"/>
      <c r="CQ11" s="86"/>
      <c r="CR11" s="86"/>
      <c r="CS11" s="86"/>
      <c r="CT11" s="86"/>
      <c r="CU11" s="86"/>
      <c r="CV11" s="86"/>
      <c r="CW11" s="86"/>
      <c r="CX11" s="86"/>
      <c r="CY11" s="86"/>
      <c r="CZ11" s="86"/>
      <c r="DA11" s="86"/>
      <c r="DB11" s="86"/>
      <c r="DC11" s="86"/>
      <c r="DD11" s="86"/>
      <c r="DE11" s="86"/>
      <c r="DF11" s="86"/>
      <c r="DG11" s="86"/>
      <c r="DH11" s="86"/>
      <c r="DI11" s="86"/>
      <c r="DJ11" s="86"/>
      <c r="DK11" s="86"/>
      <c r="DL11" s="86"/>
      <c r="DM11" s="86"/>
      <c r="DN11" s="86"/>
      <c r="DO11" s="86"/>
      <c r="DP11" s="86"/>
      <c r="DQ11" s="86"/>
      <c r="DR11" s="86"/>
      <c r="DS11" s="86"/>
      <c r="DT11" s="86"/>
      <c r="DU11" s="86"/>
      <c r="DV11" s="86"/>
      <c r="DW11" s="86"/>
      <c r="DX11" s="86"/>
      <c r="DY11" s="86"/>
      <c r="DZ11" s="86"/>
      <c r="EA11" s="86"/>
      <c r="EB11" s="86"/>
      <c r="EC11" s="86"/>
      <c r="ED11" s="86"/>
      <c r="EE11" s="86"/>
      <c r="EF11" s="86"/>
      <c r="EG11" s="86"/>
      <c r="EH11" s="86"/>
      <c r="EI11" s="86"/>
      <c r="EJ11" s="86"/>
      <c r="EK11" s="86"/>
      <c r="EL11" s="86"/>
      <c r="EM11" s="86"/>
      <c r="EN11" s="86"/>
      <c r="EO11" s="86"/>
      <c r="EP11" s="86"/>
      <c r="EQ11" s="86"/>
      <c r="ER11" s="86"/>
      <c r="ES11" s="86"/>
      <c r="ET11" s="86"/>
      <c r="EU11" s="86"/>
      <c r="EV11" s="86"/>
      <c r="EW11" s="86"/>
      <c r="EX11" s="86"/>
      <c r="EY11" s="86"/>
      <c r="EZ11" s="86"/>
      <c r="FA11" s="86"/>
      <c r="FB11" s="86"/>
      <c r="FC11" s="86"/>
      <c r="FD11" s="121"/>
      <c r="FE11" s="121"/>
      <c r="FF11" s="121"/>
      <c r="FG11" s="121"/>
      <c r="FH11" s="121"/>
      <c r="FI11" s="121"/>
      <c r="FJ11" s="121"/>
      <c r="FK11" s="121"/>
      <c r="FL11" s="121"/>
      <c r="FM11" s="121"/>
      <c r="FN11" s="121"/>
      <c r="FO11" s="121"/>
      <c r="FP11" s="121"/>
      <c r="FQ11" s="121"/>
      <c r="FR11" s="121"/>
      <c r="FS11" s="121"/>
      <c r="FT11" s="121"/>
      <c r="FU11" s="121"/>
      <c r="FV11" s="121"/>
      <c r="FW11" s="121"/>
      <c r="FX11" s="121"/>
      <c r="FY11" s="121"/>
      <c r="FZ11" s="121"/>
      <c r="GA11" s="121"/>
      <c r="GB11" s="121"/>
      <c r="GC11" s="121"/>
      <c r="GD11" s="121"/>
      <c r="GE11" s="121"/>
      <c r="GF11" s="121"/>
      <c r="GG11" s="121"/>
      <c r="GH11" s="121"/>
      <c r="GI11" s="121"/>
      <c r="GJ11" s="121"/>
      <c r="GK11" s="121"/>
      <c r="GL11" s="121"/>
      <c r="GM11" s="121"/>
      <c r="GN11" s="121"/>
      <c r="GO11" s="121"/>
      <c r="GP11" s="121"/>
      <c r="GQ11" s="121"/>
      <c r="GR11" s="121"/>
      <c r="GS11" s="121"/>
      <c r="GT11" s="121"/>
      <c r="GU11" s="121"/>
      <c r="GV11" s="121"/>
      <c r="GW11" s="121"/>
      <c r="GX11" s="121"/>
      <c r="GY11" s="121"/>
      <c r="GZ11" s="121"/>
      <c r="HA11" s="121"/>
      <c r="HB11" s="121"/>
      <c r="HC11" s="121"/>
      <c r="HD11" s="121"/>
      <c r="HE11" s="121"/>
      <c r="HF11" s="121"/>
      <c r="HG11" s="121"/>
      <c r="HH11" s="121"/>
      <c r="HI11" s="121"/>
      <c r="HJ11" s="121"/>
      <c r="HK11" s="121"/>
      <c r="HL11" s="121"/>
      <c r="HM11" s="121"/>
      <c r="HN11" s="121"/>
      <c r="HO11" s="121"/>
      <c r="HP11" s="121"/>
      <c r="HQ11" s="121"/>
      <c r="HR11" s="121"/>
      <c r="HS11" s="121"/>
      <c r="HT11" s="121"/>
      <c r="HU11" s="121"/>
      <c r="HV11" s="121"/>
      <c r="HW11" s="121"/>
      <c r="HX11" s="121"/>
      <c r="HY11" s="121"/>
      <c r="HZ11" s="121"/>
      <c r="IA11" s="121"/>
      <c r="IB11" s="121"/>
      <c r="IC11" s="121"/>
      <c r="ID11" s="121"/>
      <c r="IE11" s="121"/>
      <c r="IF11" s="121"/>
      <c r="IG11" s="121"/>
      <c r="IH11" s="121"/>
      <c r="II11" s="121"/>
      <c r="IJ11" s="121"/>
      <c r="IK11" s="121"/>
      <c r="IL11" s="121"/>
      <c r="IM11" s="121"/>
      <c r="IN11" s="121"/>
      <c r="IO11" s="121"/>
      <c r="IP11" s="121"/>
      <c r="IQ11" s="121"/>
      <c r="IR11" s="121"/>
      <c r="IS11" s="121"/>
      <c r="IT11" s="121"/>
      <c r="IU11" s="121"/>
      <c r="IV11" s="121"/>
    </row>
    <row r="12" s="84" customFormat="1" customHeight="1" spans="1:256">
      <c r="A12" s="100">
        <v>6</v>
      </c>
      <c r="B12" s="101" t="s">
        <v>49</v>
      </c>
      <c r="C12" s="101" t="s">
        <v>40</v>
      </c>
      <c r="D12" s="101" t="s">
        <v>50</v>
      </c>
      <c r="E12" s="101" t="s">
        <v>51</v>
      </c>
      <c r="F12" s="101" t="s">
        <v>52</v>
      </c>
      <c r="G12" s="101" t="s">
        <v>53</v>
      </c>
      <c r="H12" s="102">
        <f t="shared" si="0"/>
        <v>37.024</v>
      </c>
      <c r="I12" s="40">
        <v>37.024</v>
      </c>
      <c r="J12" s="114"/>
      <c r="K12" s="114"/>
      <c r="L12" s="102">
        <f t="shared" si="4"/>
        <v>37.024</v>
      </c>
      <c r="M12" s="115">
        <v>37.024</v>
      </c>
      <c r="N12" s="116">
        <f t="shared" si="1"/>
        <v>1</v>
      </c>
      <c r="O12" s="117">
        <f t="shared" si="2"/>
        <v>1</v>
      </c>
      <c r="P12" s="102">
        <f t="shared" si="3"/>
        <v>0</v>
      </c>
      <c r="Q12" s="118" t="s">
        <v>54</v>
      </c>
      <c r="R12" s="118">
        <v>2021.07</v>
      </c>
      <c r="S12" s="114"/>
      <c r="T12" s="86"/>
      <c r="U12" s="86"/>
      <c r="V12" s="86"/>
      <c r="W12" s="86"/>
      <c r="X12" s="86"/>
      <c r="Y12" s="86"/>
      <c r="Z12" s="86"/>
      <c r="AA12" s="86"/>
      <c r="AB12" s="86"/>
      <c r="AC12" s="86"/>
      <c r="AD12" s="86"/>
      <c r="AE12" s="86"/>
      <c r="AF12" s="86"/>
      <c r="AG12" s="86"/>
      <c r="AH12" s="86"/>
      <c r="AI12" s="86"/>
      <c r="AJ12" s="86"/>
      <c r="AK12" s="86"/>
      <c r="AL12" s="86"/>
      <c r="AM12" s="86"/>
      <c r="AN12" s="86"/>
      <c r="AO12" s="86"/>
      <c r="AP12" s="86"/>
      <c r="AQ12" s="86"/>
      <c r="AR12" s="86"/>
      <c r="AS12" s="86"/>
      <c r="AT12" s="86"/>
      <c r="AU12" s="86"/>
      <c r="AV12" s="86"/>
      <c r="AW12" s="86"/>
      <c r="AX12" s="86"/>
      <c r="AY12" s="86"/>
      <c r="AZ12" s="86"/>
      <c r="BA12" s="86"/>
      <c r="BB12" s="86"/>
      <c r="BC12" s="86"/>
      <c r="BD12" s="86"/>
      <c r="BE12" s="86"/>
      <c r="BF12" s="86"/>
      <c r="BG12" s="86"/>
      <c r="BH12" s="86"/>
      <c r="BI12" s="86"/>
      <c r="BJ12" s="86"/>
      <c r="BK12" s="86"/>
      <c r="BL12" s="86"/>
      <c r="BM12" s="86"/>
      <c r="BN12" s="86"/>
      <c r="BO12" s="86"/>
      <c r="BP12" s="86"/>
      <c r="BQ12" s="86"/>
      <c r="BR12" s="86"/>
      <c r="BS12" s="86"/>
      <c r="BT12" s="86"/>
      <c r="BU12" s="86"/>
      <c r="BV12" s="86"/>
      <c r="BW12" s="86"/>
      <c r="BX12" s="86"/>
      <c r="BY12" s="86"/>
      <c r="BZ12" s="86"/>
      <c r="CA12" s="86"/>
      <c r="CB12" s="86"/>
      <c r="CC12" s="86"/>
      <c r="CD12" s="86"/>
      <c r="CE12" s="86"/>
      <c r="CF12" s="86"/>
      <c r="CG12" s="86"/>
      <c r="CH12" s="86"/>
      <c r="CI12" s="86"/>
      <c r="CJ12" s="86"/>
      <c r="CK12" s="86"/>
      <c r="CL12" s="86"/>
      <c r="CM12" s="86"/>
      <c r="CN12" s="86"/>
      <c r="CO12" s="86"/>
      <c r="CP12" s="86"/>
      <c r="CQ12" s="86"/>
      <c r="CR12" s="86"/>
      <c r="CS12" s="86"/>
      <c r="CT12" s="86"/>
      <c r="CU12" s="86"/>
      <c r="CV12" s="86"/>
      <c r="CW12" s="86"/>
      <c r="CX12" s="86"/>
      <c r="CY12" s="86"/>
      <c r="CZ12" s="86"/>
      <c r="DA12" s="86"/>
      <c r="DB12" s="86"/>
      <c r="DC12" s="86"/>
      <c r="DD12" s="86"/>
      <c r="DE12" s="86"/>
      <c r="DF12" s="86"/>
      <c r="DG12" s="86"/>
      <c r="DH12" s="86"/>
      <c r="DI12" s="86"/>
      <c r="DJ12" s="86"/>
      <c r="DK12" s="86"/>
      <c r="DL12" s="86"/>
      <c r="DM12" s="86"/>
      <c r="DN12" s="86"/>
      <c r="DO12" s="86"/>
      <c r="DP12" s="86"/>
      <c r="DQ12" s="86"/>
      <c r="DR12" s="86"/>
      <c r="DS12" s="86"/>
      <c r="DT12" s="86"/>
      <c r="DU12" s="86"/>
      <c r="DV12" s="86"/>
      <c r="DW12" s="86"/>
      <c r="DX12" s="86"/>
      <c r="DY12" s="86"/>
      <c r="DZ12" s="86"/>
      <c r="EA12" s="86"/>
      <c r="EB12" s="86"/>
      <c r="EC12" s="86"/>
      <c r="ED12" s="86"/>
      <c r="EE12" s="86"/>
      <c r="EF12" s="86"/>
      <c r="EG12" s="86"/>
      <c r="EH12" s="86"/>
      <c r="EI12" s="86"/>
      <c r="EJ12" s="86"/>
      <c r="EK12" s="86"/>
      <c r="EL12" s="86"/>
      <c r="EM12" s="86"/>
      <c r="EN12" s="86"/>
      <c r="EO12" s="86"/>
      <c r="EP12" s="86"/>
      <c r="EQ12" s="86"/>
      <c r="ER12" s="86"/>
      <c r="ES12" s="86"/>
      <c r="ET12" s="86"/>
      <c r="EU12" s="86"/>
      <c r="EV12" s="86"/>
      <c r="EW12" s="86"/>
      <c r="EX12" s="86"/>
      <c r="EY12" s="86"/>
      <c r="EZ12" s="86"/>
      <c r="FA12" s="86"/>
      <c r="FB12" s="86"/>
      <c r="FC12" s="86"/>
      <c r="FD12" s="121"/>
      <c r="FE12" s="121"/>
      <c r="FF12" s="121"/>
      <c r="FG12" s="121"/>
      <c r="FH12" s="121"/>
      <c r="FI12" s="121"/>
      <c r="FJ12" s="121"/>
      <c r="FK12" s="121"/>
      <c r="FL12" s="121"/>
      <c r="FM12" s="121"/>
      <c r="FN12" s="121"/>
      <c r="FO12" s="121"/>
      <c r="FP12" s="121"/>
      <c r="FQ12" s="121"/>
      <c r="FR12" s="121"/>
      <c r="FS12" s="121"/>
      <c r="FT12" s="121"/>
      <c r="FU12" s="121"/>
      <c r="FV12" s="121"/>
      <c r="FW12" s="121"/>
      <c r="FX12" s="121"/>
      <c r="FY12" s="121"/>
      <c r="FZ12" s="121"/>
      <c r="GA12" s="121"/>
      <c r="GB12" s="121"/>
      <c r="GC12" s="121"/>
      <c r="GD12" s="121"/>
      <c r="GE12" s="121"/>
      <c r="GF12" s="121"/>
      <c r="GG12" s="121"/>
      <c r="GH12" s="121"/>
      <c r="GI12" s="121"/>
      <c r="GJ12" s="121"/>
      <c r="GK12" s="121"/>
      <c r="GL12" s="121"/>
      <c r="GM12" s="121"/>
      <c r="GN12" s="121"/>
      <c r="GO12" s="121"/>
      <c r="GP12" s="121"/>
      <c r="GQ12" s="121"/>
      <c r="GR12" s="121"/>
      <c r="GS12" s="121"/>
      <c r="GT12" s="121"/>
      <c r="GU12" s="121"/>
      <c r="GV12" s="121"/>
      <c r="GW12" s="121"/>
      <c r="GX12" s="121"/>
      <c r="GY12" s="121"/>
      <c r="GZ12" s="121"/>
      <c r="HA12" s="121"/>
      <c r="HB12" s="121"/>
      <c r="HC12" s="121"/>
      <c r="HD12" s="121"/>
      <c r="HE12" s="121"/>
      <c r="HF12" s="121"/>
      <c r="HG12" s="121"/>
      <c r="HH12" s="121"/>
      <c r="HI12" s="121"/>
      <c r="HJ12" s="121"/>
      <c r="HK12" s="121"/>
      <c r="HL12" s="121"/>
      <c r="HM12" s="121"/>
      <c r="HN12" s="121"/>
      <c r="HO12" s="121"/>
      <c r="HP12" s="121"/>
      <c r="HQ12" s="121"/>
      <c r="HR12" s="121"/>
      <c r="HS12" s="121"/>
      <c r="HT12" s="121"/>
      <c r="HU12" s="121"/>
      <c r="HV12" s="121"/>
      <c r="HW12" s="121"/>
      <c r="HX12" s="121"/>
      <c r="HY12" s="121"/>
      <c r="HZ12" s="121"/>
      <c r="IA12" s="121"/>
      <c r="IB12" s="121"/>
      <c r="IC12" s="121"/>
      <c r="ID12" s="121"/>
      <c r="IE12" s="121"/>
      <c r="IF12" s="121"/>
      <c r="IG12" s="121"/>
      <c r="IH12" s="121"/>
      <c r="II12" s="121"/>
      <c r="IJ12" s="121"/>
      <c r="IK12" s="121"/>
      <c r="IL12" s="121"/>
      <c r="IM12" s="121"/>
      <c r="IN12" s="121"/>
      <c r="IO12" s="121"/>
      <c r="IP12" s="121"/>
      <c r="IQ12" s="121"/>
      <c r="IR12" s="121"/>
      <c r="IS12" s="121"/>
      <c r="IT12" s="121"/>
      <c r="IU12" s="121"/>
      <c r="IV12" s="121"/>
    </row>
    <row r="13" s="84" customFormat="1" customHeight="1" spans="1:256">
      <c r="A13" s="100">
        <v>7</v>
      </c>
      <c r="B13" s="101" t="s">
        <v>55</v>
      </c>
      <c r="C13" s="101" t="s">
        <v>40</v>
      </c>
      <c r="D13" s="101" t="s">
        <v>56</v>
      </c>
      <c r="E13" s="101" t="s">
        <v>57</v>
      </c>
      <c r="F13" s="101" t="s">
        <v>58</v>
      </c>
      <c r="G13" s="101" t="s">
        <v>53</v>
      </c>
      <c r="H13" s="102">
        <f t="shared" si="0"/>
        <v>21.293</v>
      </c>
      <c r="I13" s="40">
        <v>21.293</v>
      </c>
      <c r="J13" s="114"/>
      <c r="K13" s="114"/>
      <c r="L13" s="102">
        <f t="shared" si="4"/>
        <v>21.293</v>
      </c>
      <c r="M13" s="115">
        <v>21.293</v>
      </c>
      <c r="N13" s="116">
        <f t="shared" si="1"/>
        <v>1</v>
      </c>
      <c r="O13" s="117">
        <f t="shared" si="2"/>
        <v>1</v>
      </c>
      <c r="P13" s="102">
        <f t="shared" si="3"/>
        <v>0</v>
      </c>
      <c r="Q13" s="118" t="s">
        <v>54</v>
      </c>
      <c r="R13" s="118">
        <v>2021.08</v>
      </c>
      <c r="S13" s="118"/>
      <c r="T13" s="86"/>
      <c r="U13" s="86"/>
      <c r="V13" s="86"/>
      <c r="W13" s="86"/>
      <c r="X13" s="86"/>
      <c r="Y13" s="86"/>
      <c r="Z13" s="86"/>
      <c r="AA13" s="86"/>
      <c r="AB13" s="86"/>
      <c r="AC13" s="86"/>
      <c r="AD13" s="86"/>
      <c r="AE13" s="86"/>
      <c r="AF13" s="86"/>
      <c r="AG13" s="86"/>
      <c r="AH13" s="86"/>
      <c r="AI13" s="86"/>
      <c r="AJ13" s="86"/>
      <c r="AK13" s="86"/>
      <c r="AL13" s="86"/>
      <c r="AM13" s="86"/>
      <c r="AN13" s="86"/>
      <c r="AO13" s="86"/>
      <c r="AP13" s="86"/>
      <c r="AQ13" s="86"/>
      <c r="AR13" s="86"/>
      <c r="AS13" s="86"/>
      <c r="AT13" s="86"/>
      <c r="AU13" s="86"/>
      <c r="AV13" s="86"/>
      <c r="AW13" s="86"/>
      <c r="AX13" s="86"/>
      <c r="AY13" s="86"/>
      <c r="AZ13" s="86"/>
      <c r="BA13" s="86"/>
      <c r="BB13" s="86"/>
      <c r="BC13" s="86"/>
      <c r="BD13" s="86"/>
      <c r="BE13" s="86"/>
      <c r="BF13" s="86"/>
      <c r="BG13" s="86"/>
      <c r="BH13" s="86"/>
      <c r="BI13" s="86"/>
      <c r="BJ13" s="86"/>
      <c r="BK13" s="86"/>
      <c r="BL13" s="86"/>
      <c r="BM13" s="86"/>
      <c r="BN13" s="86"/>
      <c r="BO13" s="86"/>
      <c r="BP13" s="86"/>
      <c r="BQ13" s="86"/>
      <c r="BR13" s="86"/>
      <c r="BS13" s="86"/>
      <c r="BT13" s="86"/>
      <c r="BU13" s="86"/>
      <c r="BV13" s="86"/>
      <c r="BW13" s="86"/>
      <c r="BX13" s="86"/>
      <c r="BY13" s="86"/>
      <c r="BZ13" s="86"/>
      <c r="CA13" s="86"/>
      <c r="CB13" s="86"/>
      <c r="CC13" s="86"/>
      <c r="CD13" s="86"/>
      <c r="CE13" s="86"/>
      <c r="CF13" s="86"/>
      <c r="CG13" s="86"/>
      <c r="CH13" s="86"/>
      <c r="CI13" s="86"/>
      <c r="CJ13" s="86"/>
      <c r="CK13" s="86"/>
      <c r="CL13" s="86"/>
      <c r="CM13" s="86"/>
      <c r="CN13" s="86"/>
      <c r="CO13" s="86"/>
      <c r="CP13" s="86"/>
      <c r="CQ13" s="86"/>
      <c r="CR13" s="86"/>
      <c r="CS13" s="86"/>
      <c r="CT13" s="86"/>
      <c r="CU13" s="86"/>
      <c r="CV13" s="86"/>
      <c r="CW13" s="86"/>
      <c r="CX13" s="86"/>
      <c r="CY13" s="86"/>
      <c r="CZ13" s="86"/>
      <c r="DA13" s="86"/>
      <c r="DB13" s="86"/>
      <c r="DC13" s="86"/>
      <c r="DD13" s="86"/>
      <c r="DE13" s="86"/>
      <c r="DF13" s="86"/>
      <c r="DG13" s="86"/>
      <c r="DH13" s="86"/>
      <c r="DI13" s="86"/>
      <c r="DJ13" s="86"/>
      <c r="DK13" s="86"/>
      <c r="DL13" s="86"/>
      <c r="DM13" s="86"/>
      <c r="DN13" s="86"/>
      <c r="DO13" s="86"/>
      <c r="DP13" s="86"/>
      <c r="DQ13" s="86"/>
      <c r="DR13" s="86"/>
      <c r="DS13" s="86"/>
      <c r="DT13" s="86"/>
      <c r="DU13" s="86"/>
      <c r="DV13" s="86"/>
      <c r="DW13" s="86"/>
      <c r="DX13" s="86"/>
      <c r="DY13" s="86"/>
      <c r="DZ13" s="86"/>
      <c r="EA13" s="86"/>
      <c r="EB13" s="86"/>
      <c r="EC13" s="86"/>
      <c r="ED13" s="86"/>
      <c r="EE13" s="86"/>
      <c r="EF13" s="86"/>
      <c r="EG13" s="86"/>
      <c r="EH13" s="86"/>
      <c r="EI13" s="86"/>
      <c r="EJ13" s="86"/>
      <c r="EK13" s="86"/>
      <c r="EL13" s="86"/>
      <c r="EM13" s="86"/>
      <c r="EN13" s="86"/>
      <c r="EO13" s="86"/>
      <c r="EP13" s="86"/>
      <c r="EQ13" s="86"/>
      <c r="ER13" s="86"/>
      <c r="ES13" s="86"/>
      <c r="ET13" s="86"/>
      <c r="EU13" s="86"/>
      <c r="EV13" s="86"/>
      <c r="EW13" s="86"/>
      <c r="EX13" s="86"/>
      <c r="EY13" s="86"/>
      <c r="EZ13" s="86"/>
      <c r="FA13" s="86"/>
      <c r="FB13" s="86"/>
      <c r="FC13" s="86"/>
      <c r="FD13" s="121"/>
      <c r="FE13" s="121"/>
      <c r="FF13" s="121"/>
      <c r="FG13" s="121"/>
      <c r="FH13" s="121"/>
      <c r="FI13" s="121"/>
      <c r="FJ13" s="121"/>
      <c r="FK13" s="121"/>
      <c r="FL13" s="121"/>
      <c r="FM13" s="121"/>
      <c r="FN13" s="121"/>
      <c r="FO13" s="121"/>
      <c r="FP13" s="121"/>
      <c r="FQ13" s="121"/>
      <c r="FR13" s="121"/>
      <c r="FS13" s="121"/>
      <c r="FT13" s="121"/>
      <c r="FU13" s="121"/>
      <c r="FV13" s="121"/>
      <c r="FW13" s="121"/>
      <c r="FX13" s="121"/>
      <c r="FY13" s="121"/>
      <c r="FZ13" s="121"/>
      <c r="GA13" s="121"/>
      <c r="GB13" s="121"/>
      <c r="GC13" s="121"/>
      <c r="GD13" s="121"/>
      <c r="GE13" s="121"/>
      <c r="GF13" s="121"/>
      <c r="GG13" s="121"/>
      <c r="GH13" s="121"/>
      <c r="GI13" s="121"/>
      <c r="GJ13" s="121"/>
      <c r="GK13" s="121"/>
      <c r="GL13" s="121"/>
      <c r="GM13" s="121"/>
      <c r="GN13" s="121"/>
      <c r="GO13" s="121"/>
      <c r="GP13" s="121"/>
      <c r="GQ13" s="121"/>
      <c r="GR13" s="121"/>
      <c r="GS13" s="121"/>
      <c r="GT13" s="121"/>
      <c r="GU13" s="121"/>
      <c r="GV13" s="121"/>
      <c r="GW13" s="121"/>
      <c r="GX13" s="121"/>
      <c r="GY13" s="121"/>
      <c r="GZ13" s="121"/>
      <c r="HA13" s="121"/>
      <c r="HB13" s="121"/>
      <c r="HC13" s="121"/>
      <c r="HD13" s="121"/>
      <c r="HE13" s="121"/>
      <c r="HF13" s="121"/>
      <c r="HG13" s="121"/>
      <c r="HH13" s="121"/>
      <c r="HI13" s="121"/>
      <c r="HJ13" s="121"/>
      <c r="HK13" s="121"/>
      <c r="HL13" s="121"/>
      <c r="HM13" s="121"/>
      <c r="HN13" s="121"/>
      <c r="HO13" s="121"/>
      <c r="HP13" s="121"/>
      <c r="HQ13" s="121"/>
      <c r="HR13" s="121"/>
      <c r="HS13" s="121"/>
      <c r="HT13" s="121"/>
      <c r="HU13" s="121"/>
      <c r="HV13" s="121"/>
      <c r="HW13" s="121"/>
      <c r="HX13" s="121"/>
      <c r="HY13" s="121"/>
      <c r="HZ13" s="121"/>
      <c r="IA13" s="121"/>
      <c r="IB13" s="121"/>
      <c r="IC13" s="121"/>
      <c r="ID13" s="121"/>
      <c r="IE13" s="121"/>
      <c r="IF13" s="121"/>
      <c r="IG13" s="121"/>
      <c r="IH13" s="121"/>
      <c r="II13" s="121"/>
      <c r="IJ13" s="121"/>
      <c r="IK13" s="121"/>
      <c r="IL13" s="121"/>
      <c r="IM13" s="121"/>
      <c r="IN13" s="121"/>
      <c r="IO13" s="121"/>
      <c r="IP13" s="121"/>
      <c r="IQ13" s="121"/>
      <c r="IR13" s="121"/>
      <c r="IS13" s="121"/>
      <c r="IT13" s="121"/>
      <c r="IU13" s="121"/>
      <c r="IV13" s="121"/>
    </row>
    <row r="14" s="84" customFormat="1" customHeight="1" spans="1:256">
      <c r="A14" s="100">
        <v>8</v>
      </c>
      <c r="B14" s="101" t="s">
        <v>59</v>
      </c>
      <c r="C14" s="101" t="s">
        <v>40</v>
      </c>
      <c r="D14" s="101" t="s">
        <v>60</v>
      </c>
      <c r="E14" s="101" t="s">
        <v>61</v>
      </c>
      <c r="F14" s="101" t="s">
        <v>62</v>
      </c>
      <c r="G14" s="101" t="s">
        <v>63</v>
      </c>
      <c r="H14" s="102">
        <f t="shared" si="0"/>
        <v>38.1</v>
      </c>
      <c r="I14" s="40">
        <v>38.1</v>
      </c>
      <c r="J14" s="114"/>
      <c r="K14" s="114"/>
      <c r="L14" s="102">
        <f t="shared" si="4"/>
        <v>38.1</v>
      </c>
      <c r="M14" s="115">
        <v>38.1</v>
      </c>
      <c r="N14" s="116">
        <f t="shared" si="1"/>
        <v>1</v>
      </c>
      <c r="O14" s="117">
        <f t="shared" si="2"/>
        <v>1</v>
      </c>
      <c r="P14" s="102">
        <f t="shared" si="3"/>
        <v>0</v>
      </c>
      <c r="Q14" s="118" t="s">
        <v>54</v>
      </c>
      <c r="R14" s="118">
        <v>2021.07</v>
      </c>
      <c r="S14" s="114"/>
      <c r="T14" s="86"/>
      <c r="U14" s="86"/>
      <c r="V14" s="86"/>
      <c r="W14" s="86"/>
      <c r="X14" s="86"/>
      <c r="Y14" s="86"/>
      <c r="Z14" s="86"/>
      <c r="AA14" s="86"/>
      <c r="AB14" s="86"/>
      <c r="AC14" s="86"/>
      <c r="AD14" s="86"/>
      <c r="AE14" s="86"/>
      <c r="AF14" s="86"/>
      <c r="AG14" s="86"/>
      <c r="AH14" s="86"/>
      <c r="AI14" s="86"/>
      <c r="AJ14" s="86"/>
      <c r="AK14" s="86"/>
      <c r="AL14" s="86"/>
      <c r="AM14" s="86"/>
      <c r="AN14" s="86"/>
      <c r="AO14" s="86"/>
      <c r="AP14" s="86"/>
      <c r="AQ14" s="86"/>
      <c r="AR14" s="86"/>
      <c r="AS14" s="86"/>
      <c r="AT14" s="86"/>
      <c r="AU14" s="86"/>
      <c r="AV14" s="86"/>
      <c r="AW14" s="86"/>
      <c r="AX14" s="86"/>
      <c r="AY14" s="86"/>
      <c r="AZ14" s="86"/>
      <c r="BA14" s="86"/>
      <c r="BB14" s="86"/>
      <c r="BC14" s="86"/>
      <c r="BD14" s="86"/>
      <c r="BE14" s="86"/>
      <c r="BF14" s="86"/>
      <c r="BG14" s="86"/>
      <c r="BH14" s="86"/>
      <c r="BI14" s="86"/>
      <c r="BJ14" s="86"/>
      <c r="BK14" s="86"/>
      <c r="BL14" s="86"/>
      <c r="BM14" s="86"/>
      <c r="BN14" s="86"/>
      <c r="BO14" s="86"/>
      <c r="BP14" s="86"/>
      <c r="BQ14" s="86"/>
      <c r="BR14" s="86"/>
      <c r="BS14" s="86"/>
      <c r="BT14" s="86"/>
      <c r="BU14" s="86"/>
      <c r="BV14" s="86"/>
      <c r="BW14" s="86"/>
      <c r="BX14" s="86"/>
      <c r="BY14" s="86"/>
      <c r="BZ14" s="86"/>
      <c r="CA14" s="86"/>
      <c r="CB14" s="86"/>
      <c r="CC14" s="86"/>
      <c r="CD14" s="86"/>
      <c r="CE14" s="86"/>
      <c r="CF14" s="86"/>
      <c r="CG14" s="86"/>
      <c r="CH14" s="86"/>
      <c r="CI14" s="86"/>
      <c r="CJ14" s="86"/>
      <c r="CK14" s="86"/>
      <c r="CL14" s="86"/>
      <c r="CM14" s="86"/>
      <c r="CN14" s="86"/>
      <c r="CO14" s="86"/>
      <c r="CP14" s="86"/>
      <c r="CQ14" s="86"/>
      <c r="CR14" s="86"/>
      <c r="CS14" s="86"/>
      <c r="CT14" s="86"/>
      <c r="CU14" s="86"/>
      <c r="CV14" s="86"/>
      <c r="CW14" s="86"/>
      <c r="CX14" s="86"/>
      <c r="CY14" s="86"/>
      <c r="CZ14" s="86"/>
      <c r="DA14" s="86"/>
      <c r="DB14" s="86"/>
      <c r="DC14" s="86"/>
      <c r="DD14" s="86"/>
      <c r="DE14" s="86"/>
      <c r="DF14" s="86"/>
      <c r="DG14" s="86"/>
      <c r="DH14" s="86"/>
      <c r="DI14" s="86"/>
      <c r="DJ14" s="86"/>
      <c r="DK14" s="86"/>
      <c r="DL14" s="86"/>
      <c r="DM14" s="86"/>
      <c r="DN14" s="86"/>
      <c r="DO14" s="86"/>
      <c r="DP14" s="86"/>
      <c r="DQ14" s="86"/>
      <c r="DR14" s="86"/>
      <c r="DS14" s="86"/>
      <c r="DT14" s="86"/>
      <c r="DU14" s="86"/>
      <c r="DV14" s="86"/>
      <c r="DW14" s="86"/>
      <c r="DX14" s="86"/>
      <c r="DY14" s="86"/>
      <c r="DZ14" s="86"/>
      <c r="EA14" s="86"/>
      <c r="EB14" s="86"/>
      <c r="EC14" s="86"/>
      <c r="ED14" s="86"/>
      <c r="EE14" s="86"/>
      <c r="EF14" s="86"/>
      <c r="EG14" s="86"/>
      <c r="EH14" s="86"/>
      <c r="EI14" s="86"/>
      <c r="EJ14" s="86"/>
      <c r="EK14" s="86"/>
      <c r="EL14" s="86"/>
      <c r="EM14" s="86"/>
      <c r="EN14" s="86"/>
      <c r="EO14" s="86"/>
      <c r="EP14" s="86"/>
      <c r="EQ14" s="86"/>
      <c r="ER14" s="86"/>
      <c r="ES14" s="86"/>
      <c r="ET14" s="86"/>
      <c r="EU14" s="86"/>
      <c r="EV14" s="86"/>
      <c r="EW14" s="86"/>
      <c r="EX14" s="86"/>
      <c r="EY14" s="86"/>
      <c r="EZ14" s="86"/>
      <c r="FA14" s="86"/>
      <c r="FB14" s="86"/>
      <c r="FC14" s="86"/>
      <c r="FD14" s="121"/>
      <c r="FE14" s="121"/>
      <c r="FF14" s="121"/>
      <c r="FG14" s="121"/>
      <c r="FH14" s="121"/>
      <c r="FI14" s="121"/>
      <c r="FJ14" s="121"/>
      <c r="FK14" s="121"/>
      <c r="FL14" s="121"/>
      <c r="FM14" s="121"/>
      <c r="FN14" s="121"/>
      <c r="FO14" s="121"/>
      <c r="FP14" s="121"/>
      <c r="FQ14" s="121"/>
      <c r="FR14" s="121"/>
      <c r="FS14" s="121"/>
      <c r="FT14" s="121"/>
      <c r="FU14" s="121"/>
      <c r="FV14" s="121"/>
      <c r="FW14" s="121"/>
      <c r="FX14" s="121"/>
      <c r="FY14" s="121"/>
      <c r="FZ14" s="121"/>
      <c r="GA14" s="121"/>
      <c r="GB14" s="121"/>
      <c r="GC14" s="121"/>
      <c r="GD14" s="121"/>
      <c r="GE14" s="121"/>
      <c r="GF14" s="121"/>
      <c r="GG14" s="121"/>
      <c r="GH14" s="121"/>
      <c r="GI14" s="121"/>
      <c r="GJ14" s="121"/>
      <c r="GK14" s="121"/>
      <c r="GL14" s="121"/>
      <c r="GM14" s="121"/>
      <c r="GN14" s="121"/>
      <c r="GO14" s="121"/>
      <c r="GP14" s="121"/>
      <c r="GQ14" s="121"/>
      <c r="GR14" s="121"/>
      <c r="GS14" s="121"/>
      <c r="GT14" s="121"/>
      <c r="GU14" s="121"/>
      <c r="GV14" s="121"/>
      <c r="GW14" s="121"/>
      <c r="GX14" s="121"/>
      <c r="GY14" s="121"/>
      <c r="GZ14" s="121"/>
      <c r="HA14" s="121"/>
      <c r="HB14" s="121"/>
      <c r="HC14" s="121"/>
      <c r="HD14" s="121"/>
      <c r="HE14" s="121"/>
      <c r="HF14" s="121"/>
      <c r="HG14" s="121"/>
      <c r="HH14" s="121"/>
      <c r="HI14" s="121"/>
      <c r="HJ14" s="121"/>
      <c r="HK14" s="121"/>
      <c r="HL14" s="121"/>
      <c r="HM14" s="121"/>
      <c r="HN14" s="121"/>
      <c r="HO14" s="121"/>
      <c r="HP14" s="121"/>
      <c r="HQ14" s="121"/>
      <c r="HR14" s="121"/>
      <c r="HS14" s="121"/>
      <c r="HT14" s="121"/>
      <c r="HU14" s="121"/>
      <c r="HV14" s="121"/>
      <c r="HW14" s="121"/>
      <c r="HX14" s="121"/>
      <c r="HY14" s="121"/>
      <c r="HZ14" s="121"/>
      <c r="IA14" s="121"/>
      <c r="IB14" s="121"/>
      <c r="IC14" s="121"/>
      <c r="ID14" s="121"/>
      <c r="IE14" s="121"/>
      <c r="IF14" s="121"/>
      <c r="IG14" s="121"/>
      <c r="IH14" s="121"/>
      <c r="II14" s="121"/>
      <c r="IJ14" s="121"/>
      <c r="IK14" s="121"/>
      <c r="IL14" s="121"/>
      <c r="IM14" s="121"/>
      <c r="IN14" s="121"/>
      <c r="IO14" s="121"/>
      <c r="IP14" s="121"/>
      <c r="IQ14" s="121"/>
      <c r="IR14" s="121"/>
      <c r="IS14" s="121"/>
      <c r="IT14" s="121"/>
      <c r="IU14" s="121"/>
      <c r="IV14" s="121"/>
    </row>
    <row r="15" s="85" customFormat="1" customHeight="1" spans="1:256">
      <c r="A15" s="100">
        <v>9</v>
      </c>
      <c r="B15" s="101" t="s">
        <v>64</v>
      </c>
      <c r="C15" s="101" t="s">
        <v>40</v>
      </c>
      <c r="D15" s="101" t="s">
        <v>65</v>
      </c>
      <c r="E15" s="101" t="s">
        <v>66</v>
      </c>
      <c r="F15" s="101" t="s">
        <v>67</v>
      </c>
      <c r="G15" s="101" t="s">
        <v>68</v>
      </c>
      <c r="H15" s="102">
        <f t="shared" si="0"/>
        <v>74.567</v>
      </c>
      <c r="I15" s="40">
        <v>74.567</v>
      </c>
      <c r="J15" s="118"/>
      <c r="K15" s="118"/>
      <c r="L15" s="102">
        <f t="shared" ref="L15:L47" si="5">M15</f>
        <v>74.567</v>
      </c>
      <c r="M15" s="115">
        <v>74.567</v>
      </c>
      <c r="N15" s="116">
        <f t="shared" si="1"/>
        <v>1</v>
      </c>
      <c r="O15" s="117">
        <f t="shared" ref="O15:O47" si="6">L15/H15</f>
        <v>1</v>
      </c>
      <c r="P15" s="102">
        <f t="shared" ref="P15:P47" si="7">H15-L15</f>
        <v>0</v>
      </c>
      <c r="Q15" s="114" t="s">
        <v>29</v>
      </c>
      <c r="R15" s="114">
        <v>2021.11</v>
      </c>
      <c r="S15" s="114"/>
      <c r="T15" s="86"/>
      <c r="U15" s="86"/>
      <c r="V15" s="86"/>
      <c r="W15" s="86"/>
      <c r="X15" s="86"/>
      <c r="Y15" s="86"/>
      <c r="Z15" s="86"/>
      <c r="AA15" s="86"/>
      <c r="AB15" s="86"/>
      <c r="AC15" s="86"/>
      <c r="AD15" s="86"/>
      <c r="AE15" s="86"/>
      <c r="AF15" s="86"/>
      <c r="AG15" s="86"/>
      <c r="AH15" s="86"/>
      <c r="AI15" s="86"/>
      <c r="AJ15" s="86"/>
      <c r="AK15" s="86"/>
      <c r="AL15" s="86"/>
      <c r="AM15" s="86"/>
      <c r="AN15" s="86"/>
      <c r="AO15" s="86"/>
      <c r="AP15" s="86"/>
      <c r="AQ15" s="86"/>
      <c r="AR15" s="86"/>
      <c r="AS15" s="86"/>
      <c r="AT15" s="86"/>
      <c r="AU15" s="86"/>
      <c r="AV15" s="86"/>
      <c r="AW15" s="86"/>
      <c r="AX15" s="86"/>
      <c r="AY15" s="86"/>
      <c r="AZ15" s="86"/>
      <c r="BA15" s="86"/>
      <c r="BB15" s="86"/>
      <c r="BC15" s="86"/>
      <c r="BD15" s="86"/>
      <c r="BE15" s="86"/>
      <c r="BF15" s="86"/>
      <c r="BG15" s="86"/>
      <c r="BH15" s="86"/>
      <c r="BI15" s="86"/>
      <c r="BJ15" s="86"/>
      <c r="BK15" s="86"/>
      <c r="BL15" s="86"/>
      <c r="BM15" s="86"/>
      <c r="BN15" s="86"/>
      <c r="BO15" s="86"/>
      <c r="BP15" s="86"/>
      <c r="BQ15" s="86"/>
      <c r="BR15" s="86"/>
      <c r="BS15" s="86"/>
      <c r="BT15" s="86"/>
      <c r="BU15" s="86"/>
      <c r="BV15" s="86"/>
      <c r="BW15" s="86"/>
      <c r="BX15" s="86"/>
      <c r="BY15" s="86"/>
      <c r="BZ15" s="86"/>
      <c r="CA15" s="86"/>
      <c r="CB15" s="86"/>
      <c r="CC15" s="86"/>
      <c r="CD15" s="86"/>
      <c r="CE15" s="86"/>
      <c r="CF15" s="86"/>
      <c r="CG15" s="86"/>
      <c r="CH15" s="86"/>
      <c r="CI15" s="86"/>
      <c r="CJ15" s="86"/>
      <c r="CK15" s="86"/>
      <c r="CL15" s="86"/>
      <c r="CM15" s="86"/>
      <c r="CN15" s="86"/>
      <c r="CO15" s="86"/>
      <c r="CP15" s="86"/>
      <c r="CQ15" s="86"/>
      <c r="CR15" s="86"/>
      <c r="CS15" s="86"/>
      <c r="CT15" s="86"/>
      <c r="CU15" s="86"/>
      <c r="CV15" s="86"/>
      <c r="CW15" s="86"/>
      <c r="CX15" s="86"/>
      <c r="CY15" s="86"/>
      <c r="CZ15" s="86"/>
      <c r="DA15" s="86"/>
      <c r="DB15" s="86"/>
      <c r="DC15" s="86"/>
      <c r="DD15" s="86"/>
      <c r="DE15" s="86"/>
      <c r="DF15" s="86"/>
      <c r="DG15" s="86"/>
      <c r="DH15" s="86"/>
      <c r="DI15" s="86"/>
      <c r="DJ15" s="86"/>
      <c r="DK15" s="86"/>
      <c r="DL15" s="86"/>
      <c r="DM15" s="86"/>
      <c r="DN15" s="86"/>
      <c r="DO15" s="86"/>
      <c r="DP15" s="86"/>
      <c r="DQ15" s="86"/>
      <c r="DR15" s="86"/>
      <c r="DS15" s="86"/>
      <c r="DT15" s="86"/>
      <c r="DU15" s="86"/>
      <c r="DV15" s="86"/>
      <c r="DW15" s="86"/>
      <c r="DX15" s="86"/>
      <c r="DY15" s="86"/>
      <c r="DZ15" s="86"/>
      <c r="EA15" s="86"/>
      <c r="EB15" s="86"/>
      <c r="EC15" s="86"/>
      <c r="ED15" s="86"/>
      <c r="EE15" s="86"/>
      <c r="EF15" s="86"/>
      <c r="EG15" s="86"/>
      <c r="EH15" s="86"/>
      <c r="EI15" s="86"/>
      <c r="EJ15" s="86"/>
      <c r="EK15" s="86"/>
      <c r="EL15" s="86"/>
      <c r="EM15" s="86"/>
      <c r="EN15" s="86"/>
      <c r="EO15" s="86"/>
      <c r="EP15" s="86"/>
      <c r="EQ15" s="86"/>
      <c r="ER15" s="86"/>
      <c r="ES15" s="86"/>
      <c r="ET15" s="86"/>
      <c r="EU15" s="86"/>
      <c r="EV15" s="86"/>
      <c r="EW15" s="86"/>
      <c r="EX15" s="86"/>
      <c r="EY15" s="86"/>
      <c r="EZ15" s="86"/>
      <c r="FA15" s="86"/>
      <c r="FB15" s="86"/>
      <c r="FC15" s="86"/>
      <c r="FD15" s="89"/>
      <c r="FE15" s="89"/>
      <c r="FF15" s="89"/>
      <c r="FG15" s="89"/>
      <c r="FH15" s="89"/>
      <c r="FI15" s="89"/>
      <c r="FJ15" s="89"/>
      <c r="FK15" s="89"/>
      <c r="FL15" s="89"/>
      <c r="FM15" s="89"/>
      <c r="FN15" s="89"/>
      <c r="FO15" s="89"/>
      <c r="FP15" s="89"/>
      <c r="FQ15" s="89"/>
      <c r="FR15" s="89"/>
      <c r="FS15" s="89"/>
      <c r="FT15" s="89"/>
      <c r="FU15" s="89"/>
      <c r="FV15" s="89"/>
      <c r="FW15" s="89"/>
      <c r="FX15" s="89"/>
      <c r="FY15" s="89"/>
      <c r="FZ15" s="89"/>
      <c r="GA15" s="89"/>
      <c r="GB15" s="89"/>
      <c r="GC15" s="89"/>
      <c r="GD15" s="89"/>
      <c r="GE15" s="89"/>
      <c r="GF15" s="89"/>
      <c r="GG15" s="89"/>
      <c r="GH15" s="89"/>
      <c r="GI15" s="89"/>
      <c r="GJ15" s="89"/>
      <c r="GK15" s="89"/>
      <c r="GL15" s="89"/>
      <c r="GM15" s="89"/>
      <c r="GN15" s="89"/>
      <c r="GO15" s="89"/>
      <c r="GP15" s="89"/>
      <c r="GQ15" s="89"/>
      <c r="GR15" s="89"/>
      <c r="GS15" s="89"/>
      <c r="GT15" s="89"/>
      <c r="GU15" s="89"/>
      <c r="GV15" s="89"/>
      <c r="GW15" s="89"/>
      <c r="GX15" s="89"/>
      <c r="GY15" s="89"/>
      <c r="GZ15" s="89"/>
      <c r="HA15" s="89"/>
      <c r="HB15" s="89"/>
      <c r="HC15" s="89"/>
      <c r="HD15" s="89"/>
      <c r="HE15" s="89"/>
      <c r="HF15" s="89"/>
      <c r="HG15" s="89"/>
      <c r="HH15" s="89"/>
      <c r="HI15" s="89"/>
      <c r="HJ15" s="89"/>
      <c r="HK15" s="89"/>
      <c r="HL15" s="89"/>
      <c r="HM15" s="89"/>
      <c r="HN15" s="89"/>
      <c r="HO15" s="89"/>
      <c r="HP15" s="89"/>
      <c r="HQ15" s="89"/>
      <c r="HR15" s="89"/>
      <c r="HS15" s="89"/>
      <c r="HT15" s="89"/>
      <c r="HU15" s="89"/>
      <c r="HV15" s="89"/>
      <c r="HW15" s="89"/>
      <c r="HX15" s="89"/>
      <c r="HY15" s="89"/>
      <c r="HZ15" s="89"/>
      <c r="IA15" s="89"/>
      <c r="IB15" s="89"/>
      <c r="IC15" s="89"/>
      <c r="ID15" s="89"/>
      <c r="IE15" s="89"/>
      <c r="IF15" s="89"/>
      <c r="IG15" s="89"/>
      <c r="IH15" s="89"/>
      <c r="II15" s="89"/>
      <c r="IJ15" s="89"/>
      <c r="IK15" s="89"/>
      <c r="IL15" s="89"/>
      <c r="IM15" s="89"/>
      <c r="IN15" s="89"/>
      <c r="IO15" s="89"/>
      <c r="IP15" s="89"/>
      <c r="IQ15" s="89"/>
      <c r="IR15" s="89"/>
      <c r="IS15" s="89"/>
      <c r="IT15" s="89"/>
      <c r="IU15" s="89"/>
      <c r="IV15" s="89"/>
    </row>
    <row r="16" s="85" customFormat="1" customHeight="1" spans="1:256">
      <c r="A16" s="100">
        <v>10</v>
      </c>
      <c r="B16" s="101" t="s">
        <v>69</v>
      </c>
      <c r="C16" s="101" t="s">
        <v>40</v>
      </c>
      <c r="D16" s="101" t="s">
        <v>70</v>
      </c>
      <c r="E16" s="101" t="s">
        <v>71</v>
      </c>
      <c r="F16" s="101" t="s">
        <v>72</v>
      </c>
      <c r="G16" s="101" t="s">
        <v>68</v>
      </c>
      <c r="H16" s="102">
        <f t="shared" si="0"/>
        <v>38.796</v>
      </c>
      <c r="I16" s="40">
        <v>38.796</v>
      </c>
      <c r="J16" s="118"/>
      <c r="K16" s="118"/>
      <c r="L16" s="102">
        <f t="shared" si="5"/>
        <v>38.796</v>
      </c>
      <c r="M16" s="115">
        <v>38.796</v>
      </c>
      <c r="N16" s="116">
        <f t="shared" si="1"/>
        <v>1</v>
      </c>
      <c r="O16" s="117">
        <f t="shared" si="6"/>
        <v>1</v>
      </c>
      <c r="P16" s="102">
        <f t="shared" si="7"/>
        <v>0</v>
      </c>
      <c r="Q16" s="118" t="s">
        <v>54</v>
      </c>
      <c r="R16" s="118">
        <v>2021.08</v>
      </c>
      <c r="S16" s="118"/>
      <c r="T16" s="86"/>
      <c r="U16" s="86"/>
      <c r="V16" s="86"/>
      <c r="W16" s="86"/>
      <c r="X16" s="86"/>
      <c r="Y16" s="86"/>
      <c r="Z16" s="86"/>
      <c r="AA16" s="86"/>
      <c r="AB16" s="86"/>
      <c r="AC16" s="86"/>
      <c r="AD16" s="86"/>
      <c r="AE16" s="86"/>
      <c r="AF16" s="86"/>
      <c r="AG16" s="86"/>
      <c r="AH16" s="86"/>
      <c r="AI16" s="86"/>
      <c r="AJ16" s="86"/>
      <c r="AK16" s="86"/>
      <c r="AL16" s="86"/>
      <c r="AM16" s="86"/>
      <c r="AN16" s="86"/>
      <c r="AO16" s="86"/>
      <c r="AP16" s="86"/>
      <c r="AQ16" s="86"/>
      <c r="AR16" s="86"/>
      <c r="AS16" s="86"/>
      <c r="AT16" s="86"/>
      <c r="AU16" s="86"/>
      <c r="AV16" s="86"/>
      <c r="AW16" s="86"/>
      <c r="AX16" s="86"/>
      <c r="AY16" s="86"/>
      <c r="AZ16" s="86"/>
      <c r="BA16" s="86"/>
      <c r="BB16" s="86"/>
      <c r="BC16" s="86"/>
      <c r="BD16" s="86"/>
      <c r="BE16" s="86"/>
      <c r="BF16" s="86"/>
      <c r="BG16" s="86"/>
      <c r="BH16" s="86"/>
      <c r="BI16" s="86"/>
      <c r="BJ16" s="86"/>
      <c r="BK16" s="86"/>
      <c r="BL16" s="86"/>
      <c r="BM16" s="86"/>
      <c r="BN16" s="86"/>
      <c r="BO16" s="86"/>
      <c r="BP16" s="86"/>
      <c r="BQ16" s="86"/>
      <c r="BR16" s="86"/>
      <c r="BS16" s="86"/>
      <c r="BT16" s="86"/>
      <c r="BU16" s="86"/>
      <c r="BV16" s="86"/>
      <c r="BW16" s="86"/>
      <c r="BX16" s="86"/>
      <c r="BY16" s="86"/>
      <c r="BZ16" s="86"/>
      <c r="CA16" s="86"/>
      <c r="CB16" s="86"/>
      <c r="CC16" s="86"/>
      <c r="CD16" s="86"/>
      <c r="CE16" s="86"/>
      <c r="CF16" s="86"/>
      <c r="CG16" s="86"/>
      <c r="CH16" s="86"/>
      <c r="CI16" s="86"/>
      <c r="CJ16" s="86"/>
      <c r="CK16" s="86"/>
      <c r="CL16" s="86"/>
      <c r="CM16" s="86"/>
      <c r="CN16" s="86"/>
      <c r="CO16" s="86"/>
      <c r="CP16" s="86"/>
      <c r="CQ16" s="86"/>
      <c r="CR16" s="86"/>
      <c r="CS16" s="86"/>
      <c r="CT16" s="86"/>
      <c r="CU16" s="86"/>
      <c r="CV16" s="86"/>
      <c r="CW16" s="86"/>
      <c r="CX16" s="86"/>
      <c r="CY16" s="86"/>
      <c r="CZ16" s="86"/>
      <c r="DA16" s="86"/>
      <c r="DB16" s="86"/>
      <c r="DC16" s="86"/>
      <c r="DD16" s="86"/>
      <c r="DE16" s="86"/>
      <c r="DF16" s="86"/>
      <c r="DG16" s="86"/>
      <c r="DH16" s="86"/>
      <c r="DI16" s="86"/>
      <c r="DJ16" s="86"/>
      <c r="DK16" s="86"/>
      <c r="DL16" s="86"/>
      <c r="DM16" s="86"/>
      <c r="DN16" s="86"/>
      <c r="DO16" s="86"/>
      <c r="DP16" s="86"/>
      <c r="DQ16" s="86"/>
      <c r="DR16" s="86"/>
      <c r="DS16" s="86"/>
      <c r="DT16" s="86"/>
      <c r="DU16" s="86"/>
      <c r="DV16" s="86"/>
      <c r="DW16" s="86"/>
      <c r="DX16" s="86"/>
      <c r="DY16" s="86"/>
      <c r="DZ16" s="86"/>
      <c r="EA16" s="86"/>
      <c r="EB16" s="86"/>
      <c r="EC16" s="86"/>
      <c r="ED16" s="86"/>
      <c r="EE16" s="86"/>
      <c r="EF16" s="86"/>
      <c r="EG16" s="86"/>
      <c r="EH16" s="86"/>
      <c r="EI16" s="86"/>
      <c r="EJ16" s="86"/>
      <c r="EK16" s="86"/>
      <c r="EL16" s="86"/>
      <c r="EM16" s="86"/>
      <c r="EN16" s="86"/>
      <c r="EO16" s="86"/>
      <c r="EP16" s="86"/>
      <c r="EQ16" s="86"/>
      <c r="ER16" s="86"/>
      <c r="ES16" s="86"/>
      <c r="ET16" s="86"/>
      <c r="EU16" s="86"/>
      <c r="EV16" s="86"/>
      <c r="EW16" s="86"/>
      <c r="EX16" s="86"/>
      <c r="EY16" s="86"/>
      <c r="EZ16" s="86"/>
      <c r="FA16" s="86"/>
      <c r="FB16" s="86"/>
      <c r="FC16" s="86"/>
      <c r="FD16" s="89"/>
      <c r="FE16" s="89"/>
      <c r="FF16" s="89"/>
      <c r="FG16" s="89"/>
      <c r="FH16" s="89"/>
      <c r="FI16" s="89"/>
      <c r="FJ16" s="89"/>
      <c r="FK16" s="89"/>
      <c r="FL16" s="89"/>
      <c r="FM16" s="89"/>
      <c r="FN16" s="89"/>
      <c r="FO16" s="89"/>
      <c r="FP16" s="89"/>
      <c r="FQ16" s="89"/>
      <c r="FR16" s="89"/>
      <c r="FS16" s="89"/>
      <c r="FT16" s="89"/>
      <c r="FU16" s="89"/>
      <c r="FV16" s="89"/>
      <c r="FW16" s="89"/>
      <c r="FX16" s="89"/>
      <c r="FY16" s="89"/>
      <c r="FZ16" s="89"/>
      <c r="GA16" s="89"/>
      <c r="GB16" s="89"/>
      <c r="GC16" s="89"/>
      <c r="GD16" s="89"/>
      <c r="GE16" s="89"/>
      <c r="GF16" s="89"/>
      <c r="GG16" s="89"/>
      <c r="GH16" s="89"/>
      <c r="GI16" s="89"/>
      <c r="GJ16" s="89"/>
      <c r="GK16" s="89"/>
      <c r="GL16" s="89"/>
      <c r="GM16" s="89"/>
      <c r="GN16" s="89"/>
      <c r="GO16" s="89"/>
      <c r="GP16" s="89"/>
      <c r="GQ16" s="89"/>
      <c r="GR16" s="89"/>
      <c r="GS16" s="89"/>
      <c r="GT16" s="89"/>
      <c r="GU16" s="89"/>
      <c r="GV16" s="89"/>
      <c r="GW16" s="89"/>
      <c r="GX16" s="89"/>
      <c r="GY16" s="89"/>
      <c r="GZ16" s="89"/>
      <c r="HA16" s="89"/>
      <c r="HB16" s="89"/>
      <c r="HC16" s="89"/>
      <c r="HD16" s="89"/>
      <c r="HE16" s="89"/>
      <c r="HF16" s="89"/>
      <c r="HG16" s="89"/>
      <c r="HH16" s="89"/>
      <c r="HI16" s="89"/>
      <c r="HJ16" s="89"/>
      <c r="HK16" s="89"/>
      <c r="HL16" s="89"/>
      <c r="HM16" s="89"/>
      <c r="HN16" s="89"/>
      <c r="HO16" s="89"/>
      <c r="HP16" s="89"/>
      <c r="HQ16" s="89"/>
      <c r="HR16" s="89"/>
      <c r="HS16" s="89"/>
      <c r="HT16" s="89"/>
      <c r="HU16" s="89"/>
      <c r="HV16" s="89"/>
      <c r="HW16" s="89"/>
      <c r="HX16" s="89"/>
      <c r="HY16" s="89"/>
      <c r="HZ16" s="89"/>
      <c r="IA16" s="89"/>
      <c r="IB16" s="89"/>
      <c r="IC16" s="89"/>
      <c r="ID16" s="89"/>
      <c r="IE16" s="89"/>
      <c r="IF16" s="89"/>
      <c r="IG16" s="89"/>
      <c r="IH16" s="89"/>
      <c r="II16" s="89"/>
      <c r="IJ16" s="89"/>
      <c r="IK16" s="89"/>
      <c r="IL16" s="89"/>
      <c r="IM16" s="89"/>
      <c r="IN16" s="89"/>
      <c r="IO16" s="89"/>
      <c r="IP16" s="89"/>
      <c r="IQ16" s="89"/>
      <c r="IR16" s="89"/>
      <c r="IS16" s="89"/>
      <c r="IT16" s="89"/>
      <c r="IU16" s="89"/>
      <c r="IV16" s="89"/>
    </row>
    <row r="17" s="85" customFormat="1" customHeight="1" spans="1:256">
      <c r="A17" s="100">
        <v>11</v>
      </c>
      <c r="B17" s="101" t="s">
        <v>73</v>
      </c>
      <c r="C17" s="101" t="s">
        <v>40</v>
      </c>
      <c r="D17" s="101" t="s">
        <v>74</v>
      </c>
      <c r="E17" s="101" t="s">
        <v>75</v>
      </c>
      <c r="F17" s="101" t="s">
        <v>76</v>
      </c>
      <c r="G17" s="101" t="s">
        <v>53</v>
      </c>
      <c r="H17" s="102">
        <f t="shared" si="0"/>
        <v>16.24</v>
      </c>
      <c r="I17" s="40">
        <v>16.24</v>
      </c>
      <c r="J17" s="118"/>
      <c r="K17" s="118"/>
      <c r="L17" s="102">
        <f t="shared" si="5"/>
        <v>16.24</v>
      </c>
      <c r="M17" s="115">
        <v>16.24</v>
      </c>
      <c r="N17" s="116">
        <f t="shared" si="1"/>
        <v>1</v>
      </c>
      <c r="O17" s="117">
        <f t="shared" si="6"/>
        <v>1</v>
      </c>
      <c r="P17" s="102">
        <f t="shared" si="7"/>
        <v>0</v>
      </c>
      <c r="Q17" s="118" t="s">
        <v>54</v>
      </c>
      <c r="R17" s="118">
        <v>2021.08</v>
      </c>
      <c r="S17" s="118"/>
      <c r="T17" s="86"/>
      <c r="U17" s="86"/>
      <c r="V17" s="86"/>
      <c r="W17" s="86"/>
      <c r="X17" s="86"/>
      <c r="Y17" s="86"/>
      <c r="Z17" s="86"/>
      <c r="AA17" s="86"/>
      <c r="AB17" s="86"/>
      <c r="AC17" s="86"/>
      <c r="AD17" s="86"/>
      <c r="AE17" s="86"/>
      <c r="AF17" s="86"/>
      <c r="AG17" s="86"/>
      <c r="AH17" s="86"/>
      <c r="AI17" s="86"/>
      <c r="AJ17" s="86"/>
      <c r="AK17" s="86"/>
      <c r="AL17" s="86"/>
      <c r="AM17" s="86"/>
      <c r="AN17" s="86"/>
      <c r="AO17" s="86"/>
      <c r="AP17" s="86"/>
      <c r="AQ17" s="86"/>
      <c r="AR17" s="86"/>
      <c r="AS17" s="86"/>
      <c r="AT17" s="86"/>
      <c r="AU17" s="86"/>
      <c r="AV17" s="86"/>
      <c r="AW17" s="86"/>
      <c r="AX17" s="86"/>
      <c r="AY17" s="86"/>
      <c r="AZ17" s="86"/>
      <c r="BA17" s="86"/>
      <c r="BB17" s="86"/>
      <c r="BC17" s="86"/>
      <c r="BD17" s="86"/>
      <c r="BE17" s="86"/>
      <c r="BF17" s="86"/>
      <c r="BG17" s="86"/>
      <c r="BH17" s="86"/>
      <c r="BI17" s="86"/>
      <c r="BJ17" s="86"/>
      <c r="BK17" s="86"/>
      <c r="BL17" s="86"/>
      <c r="BM17" s="86"/>
      <c r="BN17" s="86"/>
      <c r="BO17" s="86"/>
      <c r="BP17" s="86"/>
      <c r="BQ17" s="86"/>
      <c r="BR17" s="86"/>
      <c r="BS17" s="86"/>
      <c r="BT17" s="86"/>
      <c r="BU17" s="86"/>
      <c r="BV17" s="86"/>
      <c r="BW17" s="86"/>
      <c r="BX17" s="86"/>
      <c r="BY17" s="86"/>
      <c r="BZ17" s="86"/>
      <c r="CA17" s="86"/>
      <c r="CB17" s="86"/>
      <c r="CC17" s="86"/>
      <c r="CD17" s="86"/>
      <c r="CE17" s="86"/>
      <c r="CF17" s="86"/>
      <c r="CG17" s="86"/>
      <c r="CH17" s="86"/>
      <c r="CI17" s="86"/>
      <c r="CJ17" s="86"/>
      <c r="CK17" s="86"/>
      <c r="CL17" s="86"/>
      <c r="CM17" s="86"/>
      <c r="CN17" s="86"/>
      <c r="CO17" s="86"/>
      <c r="CP17" s="86"/>
      <c r="CQ17" s="86"/>
      <c r="CR17" s="86"/>
      <c r="CS17" s="86"/>
      <c r="CT17" s="86"/>
      <c r="CU17" s="86"/>
      <c r="CV17" s="86"/>
      <c r="CW17" s="86"/>
      <c r="CX17" s="86"/>
      <c r="CY17" s="86"/>
      <c r="CZ17" s="86"/>
      <c r="DA17" s="86"/>
      <c r="DB17" s="86"/>
      <c r="DC17" s="86"/>
      <c r="DD17" s="86"/>
      <c r="DE17" s="86"/>
      <c r="DF17" s="86"/>
      <c r="DG17" s="86"/>
      <c r="DH17" s="86"/>
      <c r="DI17" s="86"/>
      <c r="DJ17" s="86"/>
      <c r="DK17" s="86"/>
      <c r="DL17" s="86"/>
      <c r="DM17" s="86"/>
      <c r="DN17" s="86"/>
      <c r="DO17" s="86"/>
      <c r="DP17" s="86"/>
      <c r="DQ17" s="86"/>
      <c r="DR17" s="86"/>
      <c r="DS17" s="86"/>
      <c r="DT17" s="86"/>
      <c r="DU17" s="86"/>
      <c r="DV17" s="86"/>
      <c r="DW17" s="86"/>
      <c r="DX17" s="86"/>
      <c r="DY17" s="86"/>
      <c r="DZ17" s="86"/>
      <c r="EA17" s="86"/>
      <c r="EB17" s="86"/>
      <c r="EC17" s="86"/>
      <c r="ED17" s="86"/>
      <c r="EE17" s="86"/>
      <c r="EF17" s="86"/>
      <c r="EG17" s="86"/>
      <c r="EH17" s="86"/>
      <c r="EI17" s="86"/>
      <c r="EJ17" s="86"/>
      <c r="EK17" s="86"/>
      <c r="EL17" s="86"/>
      <c r="EM17" s="86"/>
      <c r="EN17" s="86"/>
      <c r="EO17" s="86"/>
      <c r="EP17" s="86"/>
      <c r="EQ17" s="86"/>
      <c r="ER17" s="86"/>
      <c r="ES17" s="86"/>
      <c r="ET17" s="86"/>
      <c r="EU17" s="86"/>
      <c r="EV17" s="86"/>
      <c r="EW17" s="86"/>
      <c r="EX17" s="86"/>
      <c r="EY17" s="86"/>
      <c r="EZ17" s="86"/>
      <c r="FA17" s="86"/>
      <c r="FB17" s="86"/>
      <c r="FC17" s="86"/>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row>
    <row r="18" customHeight="1" spans="1:19">
      <c r="A18" s="100">
        <v>12</v>
      </c>
      <c r="B18" s="101" t="s">
        <v>77</v>
      </c>
      <c r="C18" s="101" t="s">
        <v>40</v>
      </c>
      <c r="D18" s="101" t="s">
        <v>78</v>
      </c>
      <c r="E18" s="101" t="s">
        <v>79</v>
      </c>
      <c r="F18" s="101" t="s">
        <v>80</v>
      </c>
      <c r="G18" s="101" t="s">
        <v>53</v>
      </c>
      <c r="H18" s="102">
        <f t="shared" si="0"/>
        <v>34.22</v>
      </c>
      <c r="I18" s="40">
        <v>34.22</v>
      </c>
      <c r="J18" s="118"/>
      <c r="K18" s="118"/>
      <c r="L18" s="102">
        <f t="shared" si="5"/>
        <v>34.22</v>
      </c>
      <c r="M18" s="115">
        <v>34.22</v>
      </c>
      <c r="N18" s="116">
        <f t="shared" si="1"/>
        <v>1</v>
      </c>
      <c r="O18" s="117">
        <f t="shared" si="6"/>
        <v>1</v>
      </c>
      <c r="P18" s="102">
        <f t="shared" si="7"/>
        <v>0</v>
      </c>
      <c r="Q18" s="118" t="s">
        <v>29</v>
      </c>
      <c r="R18" s="118">
        <v>2021.08</v>
      </c>
      <c r="S18" s="118"/>
    </row>
    <row r="19" customHeight="1" spans="1:19">
      <c r="A19" s="100">
        <v>13</v>
      </c>
      <c r="B19" s="101" t="s">
        <v>81</v>
      </c>
      <c r="C19" s="101" t="s">
        <v>40</v>
      </c>
      <c r="D19" s="101" t="s">
        <v>82</v>
      </c>
      <c r="E19" s="101" t="s">
        <v>83</v>
      </c>
      <c r="F19" s="101" t="s">
        <v>84</v>
      </c>
      <c r="G19" s="101" t="s">
        <v>53</v>
      </c>
      <c r="H19" s="102">
        <f t="shared" si="0"/>
        <v>36.03</v>
      </c>
      <c r="I19" s="40">
        <v>36.03</v>
      </c>
      <c r="J19" s="118"/>
      <c r="K19" s="118"/>
      <c r="L19" s="102">
        <f t="shared" si="5"/>
        <v>36.03</v>
      </c>
      <c r="M19" s="115">
        <v>36.03</v>
      </c>
      <c r="N19" s="116">
        <f t="shared" si="1"/>
        <v>1</v>
      </c>
      <c r="O19" s="117">
        <f t="shared" si="6"/>
        <v>1</v>
      </c>
      <c r="P19" s="102">
        <f t="shared" si="7"/>
        <v>0</v>
      </c>
      <c r="Q19" s="118" t="s">
        <v>29</v>
      </c>
      <c r="R19" s="118">
        <v>2021.08</v>
      </c>
      <c r="S19" s="118"/>
    </row>
    <row r="20" s="85" customFormat="1" customHeight="1" spans="1:256">
      <c r="A20" s="100">
        <v>14</v>
      </c>
      <c r="B20" s="101" t="s">
        <v>85</v>
      </c>
      <c r="C20" s="101" t="s">
        <v>40</v>
      </c>
      <c r="D20" s="101" t="s">
        <v>86</v>
      </c>
      <c r="E20" s="101" t="s">
        <v>87</v>
      </c>
      <c r="F20" s="101" t="s">
        <v>88</v>
      </c>
      <c r="G20" s="101" t="s">
        <v>89</v>
      </c>
      <c r="H20" s="102">
        <f t="shared" si="0"/>
        <v>40.5855</v>
      </c>
      <c r="I20" s="40">
        <v>40.5855</v>
      </c>
      <c r="J20" s="118"/>
      <c r="K20" s="118"/>
      <c r="L20" s="102">
        <f t="shared" si="5"/>
        <v>40.5855</v>
      </c>
      <c r="M20" s="115">
        <v>40.5855</v>
      </c>
      <c r="N20" s="116">
        <f t="shared" si="1"/>
        <v>1</v>
      </c>
      <c r="O20" s="117">
        <f t="shared" si="6"/>
        <v>1</v>
      </c>
      <c r="P20" s="102">
        <f t="shared" si="7"/>
        <v>0</v>
      </c>
      <c r="Q20" s="118" t="s">
        <v>29</v>
      </c>
      <c r="R20" s="118">
        <v>2021.08</v>
      </c>
      <c r="S20" s="118"/>
      <c r="T20" s="86"/>
      <c r="U20" s="86"/>
      <c r="V20" s="86"/>
      <c r="W20" s="86"/>
      <c r="X20" s="86"/>
      <c r="Y20" s="86"/>
      <c r="Z20" s="86"/>
      <c r="AA20" s="86"/>
      <c r="AB20" s="86"/>
      <c r="AC20" s="86"/>
      <c r="AD20" s="86"/>
      <c r="AE20" s="86"/>
      <c r="AF20" s="86"/>
      <c r="AG20" s="86"/>
      <c r="AH20" s="86"/>
      <c r="AI20" s="86"/>
      <c r="AJ20" s="86"/>
      <c r="AK20" s="86"/>
      <c r="AL20" s="86"/>
      <c r="AM20" s="86"/>
      <c r="AN20" s="86"/>
      <c r="AO20" s="86"/>
      <c r="AP20" s="86"/>
      <c r="AQ20" s="86"/>
      <c r="AR20" s="86"/>
      <c r="AS20" s="86"/>
      <c r="AT20" s="86"/>
      <c r="AU20" s="86"/>
      <c r="AV20" s="86"/>
      <c r="AW20" s="86"/>
      <c r="AX20" s="86"/>
      <c r="AY20" s="86"/>
      <c r="AZ20" s="86"/>
      <c r="BA20" s="86"/>
      <c r="BB20" s="86"/>
      <c r="BC20" s="86"/>
      <c r="BD20" s="86"/>
      <c r="BE20" s="86"/>
      <c r="BF20" s="86"/>
      <c r="BG20" s="86"/>
      <c r="BH20" s="86"/>
      <c r="BI20" s="86"/>
      <c r="BJ20" s="86"/>
      <c r="BK20" s="86"/>
      <c r="BL20" s="86"/>
      <c r="BM20" s="86"/>
      <c r="BN20" s="86"/>
      <c r="BO20" s="86"/>
      <c r="BP20" s="86"/>
      <c r="BQ20" s="86"/>
      <c r="BR20" s="86"/>
      <c r="BS20" s="86"/>
      <c r="BT20" s="86"/>
      <c r="BU20" s="86"/>
      <c r="BV20" s="86"/>
      <c r="BW20" s="86"/>
      <c r="BX20" s="86"/>
      <c r="BY20" s="86"/>
      <c r="BZ20" s="86"/>
      <c r="CA20" s="86"/>
      <c r="CB20" s="86"/>
      <c r="CC20" s="86"/>
      <c r="CD20" s="86"/>
      <c r="CE20" s="86"/>
      <c r="CF20" s="86"/>
      <c r="CG20" s="86"/>
      <c r="CH20" s="86"/>
      <c r="CI20" s="86"/>
      <c r="CJ20" s="86"/>
      <c r="CK20" s="86"/>
      <c r="CL20" s="86"/>
      <c r="CM20" s="86"/>
      <c r="CN20" s="86"/>
      <c r="CO20" s="86"/>
      <c r="CP20" s="86"/>
      <c r="CQ20" s="86"/>
      <c r="CR20" s="86"/>
      <c r="CS20" s="86"/>
      <c r="CT20" s="86"/>
      <c r="CU20" s="86"/>
      <c r="CV20" s="86"/>
      <c r="CW20" s="86"/>
      <c r="CX20" s="86"/>
      <c r="CY20" s="86"/>
      <c r="CZ20" s="86"/>
      <c r="DA20" s="86"/>
      <c r="DB20" s="86"/>
      <c r="DC20" s="86"/>
      <c r="DD20" s="86"/>
      <c r="DE20" s="86"/>
      <c r="DF20" s="86"/>
      <c r="DG20" s="86"/>
      <c r="DH20" s="86"/>
      <c r="DI20" s="86"/>
      <c r="DJ20" s="86"/>
      <c r="DK20" s="86"/>
      <c r="DL20" s="86"/>
      <c r="DM20" s="86"/>
      <c r="DN20" s="86"/>
      <c r="DO20" s="86"/>
      <c r="DP20" s="86"/>
      <c r="DQ20" s="86"/>
      <c r="DR20" s="86"/>
      <c r="DS20" s="86"/>
      <c r="DT20" s="86"/>
      <c r="DU20" s="86"/>
      <c r="DV20" s="86"/>
      <c r="DW20" s="86"/>
      <c r="DX20" s="86"/>
      <c r="DY20" s="86"/>
      <c r="DZ20" s="86"/>
      <c r="EA20" s="86"/>
      <c r="EB20" s="86"/>
      <c r="EC20" s="86"/>
      <c r="ED20" s="86"/>
      <c r="EE20" s="86"/>
      <c r="EF20" s="86"/>
      <c r="EG20" s="86"/>
      <c r="EH20" s="86"/>
      <c r="EI20" s="86"/>
      <c r="EJ20" s="86"/>
      <c r="EK20" s="86"/>
      <c r="EL20" s="86"/>
      <c r="EM20" s="86"/>
      <c r="EN20" s="86"/>
      <c r="EO20" s="86"/>
      <c r="EP20" s="86"/>
      <c r="EQ20" s="86"/>
      <c r="ER20" s="86"/>
      <c r="ES20" s="86"/>
      <c r="ET20" s="86"/>
      <c r="EU20" s="86"/>
      <c r="EV20" s="86"/>
      <c r="EW20" s="86"/>
      <c r="EX20" s="86"/>
      <c r="EY20" s="86"/>
      <c r="EZ20" s="86"/>
      <c r="FA20" s="86"/>
      <c r="FB20" s="86"/>
      <c r="FC20" s="86"/>
      <c r="FD20" s="89"/>
      <c r="FE20" s="89"/>
      <c r="FF20" s="89"/>
      <c r="FG20" s="89"/>
      <c r="FH20" s="89"/>
      <c r="FI20" s="89"/>
      <c r="FJ20" s="89"/>
      <c r="FK20" s="89"/>
      <c r="FL20" s="89"/>
      <c r="FM20" s="89"/>
      <c r="FN20" s="89"/>
      <c r="FO20" s="89"/>
      <c r="FP20" s="89"/>
      <c r="FQ20" s="89"/>
      <c r="FR20" s="89"/>
      <c r="FS20" s="89"/>
      <c r="FT20" s="89"/>
      <c r="FU20" s="89"/>
      <c r="FV20" s="89"/>
      <c r="FW20" s="89"/>
      <c r="FX20" s="89"/>
      <c r="FY20" s="89"/>
      <c r="FZ20" s="89"/>
      <c r="GA20" s="89"/>
      <c r="GB20" s="89"/>
      <c r="GC20" s="89"/>
      <c r="GD20" s="89"/>
      <c r="GE20" s="89"/>
      <c r="GF20" s="89"/>
      <c r="GG20" s="89"/>
      <c r="GH20" s="89"/>
      <c r="GI20" s="89"/>
      <c r="GJ20" s="89"/>
      <c r="GK20" s="89"/>
      <c r="GL20" s="89"/>
      <c r="GM20" s="89"/>
      <c r="GN20" s="89"/>
      <c r="GO20" s="89"/>
      <c r="GP20" s="89"/>
      <c r="GQ20" s="89"/>
      <c r="GR20" s="89"/>
      <c r="GS20" s="89"/>
      <c r="GT20" s="89"/>
      <c r="GU20" s="89"/>
      <c r="GV20" s="89"/>
      <c r="GW20" s="89"/>
      <c r="GX20" s="89"/>
      <c r="GY20" s="89"/>
      <c r="GZ20" s="89"/>
      <c r="HA20" s="89"/>
      <c r="HB20" s="89"/>
      <c r="HC20" s="89"/>
      <c r="HD20" s="89"/>
      <c r="HE20" s="89"/>
      <c r="HF20" s="89"/>
      <c r="HG20" s="89"/>
      <c r="HH20" s="89"/>
      <c r="HI20" s="89"/>
      <c r="HJ20" s="89"/>
      <c r="HK20" s="89"/>
      <c r="HL20" s="89"/>
      <c r="HM20" s="89"/>
      <c r="HN20" s="89"/>
      <c r="HO20" s="89"/>
      <c r="HP20" s="89"/>
      <c r="HQ20" s="89"/>
      <c r="HR20" s="89"/>
      <c r="HS20" s="89"/>
      <c r="HT20" s="89"/>
      <c r="HU20" s="89"/>
      <c r="HV20" s="89"/>
      <c r="HW20" s="89"/>
      <c r="HX20" s="89"/>
      <c r="HY20" s="89"/>
      <c r="HZ20" s="89"/>
      <c r="IA20" s="89"/>
      <c r="IB20" s="89"/>
      <c r="IC20" s="89"/>
      <c r="ID20" s="89"/>
      <c r="IE20" s="89"/>
      <c r="IF20" s="89"/>
      <c r="IG20" s="89"/>
      <c r="IH20" s="89"/>
      <c r="II20" s="89"/>
      <c r="IJ20" s="89"/>
      <c r="IK20" s="89"/>
      <c r="IL20" s="89"/>
      <c r="IM20" s="89"/>
      <c r="IN20" s="89"/>
      <c r="IO20" s="89"/>
      <c r="IP20" s="89"/>
      <c r="IQ20" s="89"/>
      <c r="IR20" s="89"/>
      <c r="IS20" s="89"/>
      <c r="IT20" s="89"/>
      <c r="IU20" s="89"/>
      <c r="IV20" s="89"/>
    </row>
    <row r="21" s="85" customFormat="1" customHeight="1" spans="1:256">
      <c r="A21" s="100">
        <v>15</v>
      </c>
      <c r="B21" s="101" t="s">
        <v>90</v>
      </c>
      <c r="C21" s="101" t="s">
        <v>40</v>
      </c>
      <c r="D21" s="101" t="s">
        <v>91</v>
      </c>
      <c r="E21" s="101" t="s">
        <v>92</v>
      </c>
      <c r="F21" s="101" t="s">
        <v>93</v>
      </c>
      <c r="G21" s="101" t="s">
        <v>94</v>
      </c>
      <c r="H21" s="102">
        <f t="shared" si="0"/>
        <v>161.45</v>
      </c>
      <c r="I21" s="40">
        <v>161.45</v>
      </c>
      <c r="J21" s="118"/>
      <c r="K21" s="118"/>
      <c r="L21" s="102">
        <f t="shared" si="5"/>
        <v>161.45</v>
      </c>
      <c r="M21" s="115">
        <v>161.45</v>
      </c>
      <c r="N21" s="116">
        <f t="shared" si="1"/>
        <v>1</v>
      </c>
      <c r="O21" s="117">
        <f t="shared" si="6"/>
        <v>1</v>
      </c>
      <c r="P21" s="102">
        <f t="shared" si="7"/>
        <v>0</v>
      </c>
      <c r="Q21" s="118" t="s">
        <v>29</v>
      </c>
      <c r="R21" s="118">
        <v>2021.09</v>
      </c>
      <c r="S21" s="114"/>
      <c r="T21" s="86"/>
      <c r="U21" s="86"/>
      <c r="V21" s="86"/>
      <c r="W21" s="86"/>
      <c r="X21" s="86"/>
      <c r="Y21" s="86"/>
      <c r="Z21" s="86"/>
      <c r="AA21" s="86"/>
      <c r="AB21" s="86"/>
      <c r="AC21" s="86"/>
      <c r="AD21" s="86"/>
      <c r="AE21" s="86"/>
      <c r="AF21" s="86"/>
      <c r="AG21" s="86"/>
      <c r="AH21" s="86"/>
      <c r="AI21" s="86"/>
      <c r="AJ21" s="86"/>
      <c r="AK21" s="86"/>
      <c r="AL21" s="86"/>
      <c r="AM21" s="86"/>
      <c r="AN21" s="86"/>
      <c r="AO21" s="86"/>
      <c r="AP21" s="86"/>
      <c r="AQ21" s="86"/>
      <c r="AR21" s="86"/>
      <c r="AS21" s="86"/>
      <c r="AT21" s="86"/>
      <c r="AU21" s="86"/>
      <c r="AV21" s="86"/>
      <c r="AW21" s="86"/>
      <c r="AX21" s="86"/>
      <c r="AY21" s="86"/>
      <c r="AZ21" s="86"/>
      <c r="BA21" s="86"/>
      <c r="BB21" s="86"/>
      <c r="BC21" s="86"/>
      <c r="BD21" s="86"/>
      <c r="BE21" s="86"/>
      <c r="BF21" s="86"/>
      <c r="BG21" s="86"/>
      <c r="BH21" s="86"/>
      <c r="BI21" s="86"/>
      <c r="BJ21" s="86"/>
      <c r="BK21" s="86"/>
      <c r="BL21" s="86"/>
      <c r="BM21" s="86"/>
      <c r="BN21" s="86"/>
      <c r="BO21" s="86"/>
      <c r="BP21" s="86"/>
      <c r="BQ21" s="86"/>
      <c r="BR21" s="86"/>
      <c r="BS21" s="86"/>
      <c r="BT21" s="86"/>
      <c r="BU21" s="86"/>
      <c r="BV21" s="86"/>
      <c r="BW21" s="86"/>
      <c r="BX21" s="86"/>
      <c r="BY21" s="86"/>
      <c r="BZ21" s="86"/>
      <c r="CA21" s="86"/>
      <c r="CB21" s="86"/>
      <c r="CC21" s="86"/>
      <c r="CD21" s="86"/>
      <c r="CE21" s="86"/>
      <c r="CF21" s="86"/>
      <c r="CG21" s="86"/>
      <c r="CH21" s="86"/>
      <c r="CI21" s="86"/>
      <c r="CJ21" s="86"/>
      <c r="CK21" s="86"/>
      <c r="CL21" s="86"/>
      <c r="CM21" s="86"/>
      <c r="CN21" s="86"/>
      <c r="CO21" s="86"/>
      <c r="CP21" s="86"/>
      <c r="CQ21" s="86"/>
      <c r="CR21" s="86"/>
      <c r="CS21" s="86"/>
      <c r="CT21" s="86"/>
      <c r="CU21" s="86"/>
      <c r="CV21" s="86"/>
      <c r="CW21" s="86"/>
      <c r="CX21" s="86"/>
      <c r="CY21" s="86"/>
      <c r="CZ21" s="86"/>
      <c r="DA21" s="86"/>
      <c r="DB21" s="86"/>
      <c r="DC21" s="86"/>
      <c r="DD21" s="86"/>
      <c r="DE21" s="86"/>
      <c r="DF21" s="86"/>
      <c r="DG21" s="86"/>
      <c r="DH21" s="86"/>
      <c r="DI21" s="86"/>
      <c r="DJ21" s="86"/>
      <c r="DK21" s="86"/>
      <c r="DL21" s="86"/>
      <c r="DM21" s="86"/>
      <c r="DN21" s="86"/>
      <c r="DO21" s="86"/>
      <c r="DP21" s="86"/>
      <c r="DQ21" s="86"/>
      <c r="DR21" s="86"/>
      <c r="DS21" s="86"/>
      <c r="DT21" s="86"/>
      <c r="DU21" s="86"/>
      <c r="DV21" s="86"/>
      <c r="DW21" s="86"/>
      <c r="DX21" s="86"/>
      <c r="DY21" s="86"/>
      <c r="DZ21" s="86"/>
      <c r="EA21" s="86"/>
      <c r="EB21" s="86"/>
      <c r="EC21" s="86"/>
      <c r="ED21" s="86"/>
      <c r="EE21" s="86"/>
      <c r="EF21" s="86"/>
      <c r="EG21" s="86"/>
      <c r="EH21" s="86"/>
      <c r="EI21" s="86"/>
      <c r="EJ21" s="86"/>
      <c r="EK21" s="86"/>
      <c r="EL21" s="86"/>
      <c r="EM21" s="86"/>
      <c r="EN21" s="86"/>
      <c r="EO21" s="86"/>
      <c r="EP21" s="86"/>
      <c r="EQ21" s="86"/>
      <c r="ER21" s="86"/>
      <c r="ES21" s="86"/>
      <c r="ET21" s="86"/>
      <c r="EU21" s="86"/>
      <c r="EV21" s="86"/>
      <c r="EW21" s="86"/>
      <c r="EX21" s="86"/>
      <c r="EY21" s="86"/>
      <c r="EZ21" s="86"/>
      <c r="FA21" s="86"/>
      <c r="FB21" s="86"/>
      <c r="FC21" s="86"/>
      <c r="FD21" s="89"/>
      <c r="FE21" s="89"/>
      <c r="FF21" s="89"/>
      <c r="FG21" s="89"/>
      <c r="FH21" s="89"/>
      <c r="FI21" s="89"/>
      <c r="FJ21" s="89"/>
      <c r="FK21" s="89"/>
      <c r="FL21" s="89"/>
      <c r="FM21" s="89"/>
      <c r="FN21" s="89"/>
      <c r="FO21" s="89"/>
      <c r="FP21" s="89"/>
      <c r="FQ21" s="89"/>
      <c r="FR21" s="89"/>
      <c r="FS21" s="89"/>
      <c r="FT21" s="89"/>
      <c r="FU21" s="89"/>
      <c r="FV21" s="89"/>
      <c r="FW21" s="89"/>
      <c r="FX21" s="89"/>
      <c r="FY21" s="89"/>
      <c r="FZ21" s="89"/>
      <c r="GA21" s="89"/>
      <c r="GB21" s="89"/>
      <c r="GC21" s="89"/>
      <c r="GD21" s="89"/>
      <c r="GE21" s="89"/>
      <c r="GF21" s="89"/>
      <c r="GG21" s="89"/>
      <c r="GH21" s="89"/>
      <c r="GI21" s="89"/>
      <c r="GJ21" s="89"/>
      <c r="GK21" s="89"/>
      <c r="GL21" s="89"/>
      <c r="GM21" s="89"/>
      <c r="GN21" s="89"/>
      <c r="GO21" s="89"/>
      <c r="GP21" s="89"/>
      <c r="GQ21" s="89"/>
      <c r="GR21" s="89"/>
      <c r="GS21" s="89"/>
      <c r="GT21" s="89"/>
      <c r="GU21" s="89"/>
      <c r="GV21" s="89"/>
      <c r="GW21" s="89"/>
      <c r="GX21" s="89"/>
      <c r="GY21" s="89"/>
      <c r="GZ21" s="89"/>
      <c r="HA21" s="89"/>
      <c r="HB21" s="89"/>
      <c r="HC21" s="89"/>
      <c r="HD21" s="89"/>
      <c r="HE21" s="89"/>
      <c r="HF21" s="89"/>
      <c r="HG21" s="89"/>
      <c r="HH21" s="89"/>
      <c r="HI21" s="89"/>
      <c r="HJ21" s="89"/>
      <c r="HK21" s="89"/>
      <c r="HL21" s="89"/>
      <c r="HM21" s="89"/>
      <c r="HN21" s="89"/>
      <c r="HO21" s="89"/>
      <c r="HP21" s="89"/>
      <c r="HQ21" s="89"/>
      <c r="HR21" s="89"/>
      <c r="HS21" s="89"/>
      <c r="HT21" s="89"/>
      <c r="HU21" s="89"/>
      <c r="HV21" s="89"/>
      <c r="HW21" s="89"/>
      <c r="HX21" s="89"/>
      <c r="HY21" s="89"/>
      <c r="HZ21" s="89"/>
      <c r="IA21" s="89"/>
      <c r="IB21" s="89"/>
      <c r="IC21" s="89"/>
      <c r="ID21" s="89"/>
      <c r="IE21" s="89"/>
      <c r="IF21" s="89"/>
      <c r="IG21" s="89"/>
      <c r="IH21" s="89"/>
      <c r="II21" s="89"/>
      <c r="IJ21" s="89"/>
      <c r="IK21" s="89"/>
      <c r="IL21" s="89"/>
      <c r="IM21" s="89"/>
      <c r="IN21" s="89"/>
      <c r="IO21" s="89"/>
      <c r="IP21" s="89"/>
      <c r="IQ21" s="89"/>
      <c r="IR21" s="89"/>
      <c r="IS21" s="89"/>
      <c r="IT21" s="89"/>
      <c r="IU21" s="89"/>
      <c r="IV21" s="89"/>
    </row>
    <row r="22" s="85" customFormat="1" customHeight="1" spans="1:256">
      <c r="A22" s="100">
        <v>16</v>
      </c>
      <c r="B22" s="101" t="s">
        <v>95</v>
      </c>
      <c r="C22" s="101" t="s">
        <v>40</v>
      </c>
      <c r="D22" s="101" t="s">
        <v>96</v>
      </c>
      <c r="E22" s="101" t="s">
        <v>97</v>
      </c>
      <c r="F22" s="101" t="s">
        <v>98</v>
      </c>
      <c r="G22" s="101" t="s">
        <v>99</v>
      </c>
      <c r="H22" s="102">
        <f t="shared" si="0"/>
        <v>15.31</v>
      </c>
      <c r="I22" s="40">
        <v>15.31</v>
      </c>
      <c r="J22" s="118"/>
      <c r="K22" s="118"/>
      <c r="L22" s="102">
        <f t="shared" si="5"/>
        <v>15.31</v>
      </c>
      <c r="M22" s="115">
        <v>15.31</v>
      </c>
      <c r="N22" s="116">
        <f t="shared" si="1"/>
        <v>1</v>
      </c>
      <c r="O22" s="117">
        <f t="shared" si="6"/>
        <v>1</v>
      </c>
      <c r="P22" s="102">
        <f t="shared" si="7"/>
        <v>0</v>
      </c>
      <c r="Q22" s="114" t="s">
        <v>29</v>
      </c>
      <c r="R22" s="114">
        <v>2021.11</v>
      </c>
      <c r="S22" s="114"/>
      <c r="T22" s="86"/>
      <c r="U22" s="86"/>
      <c r="V22" s="86"/>
      <c r="W22" s="86"/>
      <c r="X22" s="86"/>
      <c r="Y22" s="86"/>
      <c r="Z22" s="86"/>
      <c r="AA22" s="86"/>
      <c r="AB22" s="86"/>
      <c r="AC22" s="86"/>
      <c r="AD22" s="86"/>
      <c r="AE22" s="86"/>
      <c r="AF22" s="86"/>
      <c r="AG22" s="86"/>
      <c r="AH22" s="86"/>
      <c r="AI22" s="86"/>
      <c r="AJ22" s="86"/>
      <c r="AK22" s="86"/>
      <c r="AL22" s="86"/>
      <c r="AM22" s="86"/>
      <c r="AN22" s="86"/>
      <c r="AO22" s="86"/>
      <c r="AP22" s="86"/>
      <c r="AQ22" s="86"/>
      <c r="AR22" s="86"/>
      <c r="AS22" s="86"/>
      <c r="AT22" s="86"/>
      <c r="AU22" s="86"/>
      <c r="AV22" s="86"/>
      <c r="AW22" s="86"/>
      <c r="AX22" s="86"/>
      <c r="AY22" s="86"/>
      <c r="AZ22" s="86"/>
      <c r="BA22" s="86"/>
      <c r="BB22" s="86"/>
      <c r="BC22" s="86"/>
      <c r="BD22" s="86"/>
      <c r="BE22" s="86"/>
      <c r="BF22" s="86"/>
      <c r="BG22" s="86"/>
      <c r="BH22" s="86"/>
      <c r="BI22" s="86"/>
      <c r="BJ22" s="86"/>
      <c r="BK22" s="86"/>
      <c r="BL22" s="86"/>
      <c r="BM22" s="86"/>
      <c r="BN22" s="86"/>
      <c r="BO22" s="86"/>
      <c r="BP22" s="86"/>
      <c r="BQ22" s="86"/>
      <c r="BR22" s="86"/>
      <c r="BS22" s="86"/>
      <c r="BT22" s="86"/>
      <c r="BU22" s="86"/>
      <c r="BV22" s="86"/>
      <c r="BW22" s="86"/>
      <c r="BX22" s="86"/>
      <c r="BY22" s="86"/>
      <c r="BZ22" s="86"/>
      <c r="CA22" s="86"/>
      <c r="CB22" s="86"/>
      <c r="CC22" s="86"/>
      <c r="CD22" s="86"/>
      <c r="CE22" s="86"/>
      <c r="CF22" s="86"/>
      <c r="CG22" s="86"/>
      <c r="CH22" s="86"/>
      <c r="CI22" s="86"/>
      <c r="CJ22" s="86"/>
      <c r="CK22" s="86"/>
      <c r="CL22" s="86"/>
      <c r="CM22" s="86"/>
      <c r="CN22" s="86"/>
      <c r="CO22" s="86"/>
      <c r="CP22" s="86"/>
      <c r="CQ22" s="86"/>
      <c r="CR22" s="86"/>
      <c r="CS22" s="86"/>
      <c r="CT22" s="86"/>
      <c r="CU22" s="86"/>
      <c r="CV22" s="86"/>
      <c r="CW22" s="86"/>
      <c r="CX22" s="86"/>
      <c r="CY22" s="86"/>
      <c r="CZ22" s="86"/>
      <c r="DA22" s="86"/>
      <c r="DB22" s="86"/>
      <c r="DC22" s="86"/>
      <c r="DD22" s="86"/>
      <c r="DE22" s="86"/>
      <c r="DF22" s="86"/>
      <c r="DG22" s="86"/>
      <c r="DH22" s="86"/>
      <c r="DI22" s="86"/>
      <c r="DJ22" s="86"/>
      <c r="DK22" s="86"/>
      <c r="DL22" s="86"/>
      <c r="DM22" s="86"/>
      <c r="DN22" s="86"/>
      <c r="DO22" s="86"/>
      <c r="DP22" s="86"/>
      <c r="DQ22" s="86"/>
      <c r="DR22" s="86"/>
      <c r="DS22" s="86"/>
      <c r="DT22" s="86"/>
      <c r="DU22" s="86"/>
      <c r="DV22" s="86"/>
      <c r="DW22" s="86"/>
      <c r="DX22" s="86"/>
      <c r="DY22" s="86"/>
      <c r="DZ22" s="86"/>
      <c r="EA22" s="86"/>
      <c r="EB22" s="86"/>
      <c r="EC22" s="86"/>
      <c r="ED22" s="86"/>
      <c r="EE22" s="86"/>
      <c r="EF22" s="86"/>
      <c r="EG22" s="86"/>
      <c r="EH22" s="86"/>
      <c r="EI22" s="86"/>
      <c r="EJ22" s="86"/>
      <c r="EK22" s="86"/>
      <c r="EL22" s="86"/>
      <c r="EM22" s="86"/>
      <c r="EN22" s="86"/>
      <c r="EO22" s="86"/>
      <c r="EP22" s="86"/>
      <c r="EQ22" s="86"/>
      <c r="ER22" s="86"/>
      <c r="ES22" s="86"/>
      <c r="ET22" s="86"/>
      <c r="EU22" s="86"/>
      <c r="EV22" s="86"/>
      <c r="EW22" s="86"/>
      <c r="EX22" s="86"/>
      <c r="EY22" s="86"/>
      <c r="EZ22" s="86"/>
      <c r="FA22" s="86"/>
      <c r="FB22" s="86"/>
      <c r="FC22" s="86"/>
      <c r="FD22" s="89"/>
      <c r="FE22" s="89"/>
      <c r="FF22" s="89"/>
      <c r="FG22" s="89"/>
      <c r="FH22" s="89"/>
      <c r="FI22" s="89"/>
      <c r="FJ22" s="89"/>
      <c r="FK22" s="89"/>
      <c r="FL22" s="89"/>
      <c r="FM22" s="89"/>
      <c r="FN22" s="89"/>
      <c r="FO22" s="89"/>
      <c r="FP22" s="89"/>
      <c r="FQ22" s="89"/>
      <c r="FR22" s="89"/>
      <c r="FS22" s="89"/>
      <c r="FT22" s="89"/>
      <c r="FU22" s="89"/>
      <c r="FV22" s="89"/>
      <c r="FW22" s="89"/>
      <c r="FX22" s="89"/>
      <c r="FY22" s="89"/>
      <c r="FZ22" s="89"/>
      <c r="GA22" s="89"/>
      <c r="GB22" s="89"/>
      <c r="GC22" s="89"/>
      <c r="GD22" s="89"/>
      <c r="GE22" s="89"/>
      <c r="GF22" s="89"/>
      <c r="GG22" s="89"/>
      <c r="GH22" s="89"/>
      <c r="GI22" s="89"/>
      <c r="GJ22" s="89"/>
      <c r="GK22" s="89"/>
      <c r="GL22" s="89"/>
      <c r="GM22" s="89"/>
      <c r="GN22" s="89"/>
      <c r="GO22" s="89"/>
      <c r="GP22" s="89"/>
      <c r="GQ22" s="89"/>
      <c r="GR22" s="89"/>
      <c r="GS22" s="89"/>
      <c r="GT22" s="89"/>
      <c r="GU22" s="89"/>
      <c r="GV22" s="89"/>
      <c r="GW22" s="89"/>
      <c r="GX22" s="89"/>
      <c r="GY22" s="89"/>
      <c r="GZ22" s="89"/>
      <c r="HA22" s="89"/>
      <c r="HB22" s="89"/>
      <c r="HC22" s="89"/>
      <c r="HD22" s="89"/>
      <c r="HE22" s="89"/>
      <c r="HF22" s="89"/>
      <c r="HG22" s="89"/>
      <c r="HH22" s="89"/>
      <c r="HI22" s="89"/>
      <c r="HJ22" s="89"/>
      <c r="HK22" s="89"/>
      <c r="HL22" s="89"/>
      <c r="HM22" s="89"/>
      <c r="HN22" s="89"/>
      <c r="HO22" s="89"/>
      <c r="HP22" s="89"/>
      <c r="HQ22" s="89"/>
      <c r="HR22" s="89"/>
      <c r="HS22" s="89"/>
      <c r="HT22" s="89"/>
      <c r="HU22" s="89"/>
      <c r="HV22" s="89"/>
      <c r="HW22" s="89"/>
      <c r="HX22" s="89"/>
      <c r="HY22" s="89"/>
      <c r="HZ22" s="89"/>
      <c r="IA22" s="89"/>
      <c r="IB22" s="89"/>
      <c r="IC22" s="89"/>
      <c r="ID22" s="89"/>
      <c r="IE22" s="89"/>
      <c r="IF22" s="89"/>
      <c r="IG22" s="89"/>
      <c r="IH22" s="89"/>
      <c r="II22" s="89"/>
      <c r="IJ22" s="89"/>
      <c r="IK22" s="89"/>
      <c r="IL22" s="89"/>
      <c r="IM22" s="89"/>
      <c r="IN22" s="89"/>
      <c r="IO22" s="89"/>
      <c r="IP22" s="89"/>
      <c r="IQ22" s="89"/>
      <c r="IR22" s="89"/>
      <c r="IS22" s="89"/>
      <c r="IT22" s="89"/>
      <c r="IU22" s="89"/>
      <c r="IV22" s="89"/>
    </row>
    <row r="23" customHeight="1" spans="1:19">
      <c r="A23" s="100">
        <v>17</v>
      </c>
      <c r="B23" s="101" t="s">
        <v>100</v>
      </c>
      <c r="C23" s="101" t="s">
        <v>40</v>
      </c>
      <c r="D23" s="101" t="s">
        <v>101</v>
      </c>
      <c r="E23" s="101" t="s">
        <v>102</v>
      </c>
      <c r="F23" s="101" t="s">
        <v>103</v>
      </c>
      <c r="G23" s="101" t="s">
        <v>104</v>
      </c>
      <c r="H23" s="102">
        <f t="shared" si="0"/>
        <v>26.248</v>
      </c>
      <c r="I23" s="40">
        <v>26.248</v>
      </c>
      <c r="J23" s="118"/>
      <c r="K23" s="118"/>
      <c r="L23" s="102">
        <f t="shared" si="5"/>
        <v>26.248</v>
      </c>
      <c r="M23" s="115">
        <v>26.248</v>
      </c>
      <c r="N23" s="116">
        <f t="shared" si="1"/>
        <v>1</v>
      </c>
      <c r="O23" s="117">
        <f t="shared" si="6"/>
        <v>1</v>
      </c>
      <c r="P23" s="102">
        <f t="shared" si="7"/>
        <v>0</v>
      </c>
      <c r="Q23" s="118" t="s">
        <v>54</v>
      </c>
      <c r="R23" s="122" t="s">
        <v>105</v>
      </c>
      <c r="S23" s="118"/>
    </row>
    <row r="24" s="85" customFormat="1" customHeight="1" spans="1:256">
      <c r="A24" s="100">
        <v>18</v>
      </c>
      <c r="B24" s="101" t="s">
        <v>106</v>
      </c>
      <c r="C24" s="101" t="s">
        <v>40</v>
      </c>
      <c r="D24" s="101" t="s">
        <v>107</v>
      </c>
      <c r="E24" s="101" t="s">
        <v>108</v>
      </c>
      <c r="F24" s="101" t="s">
        <v>109</v>
      </c>
      <c r="G24" s="101" t="s">
        <v>110</v>
      </c>
      <c r="H24" s="102">
        <f t="shared" si="0"/>
        <v>47.24</v>
      </c>
      <c r="I24" s="40">
        <v>47.24</v>
      </c>
      <c r="J24" s="118"/>
      <c r="K24" s="118"/>
      <c r="L24" s="102">
        <f t="shared" si="5"/>
        <v>47.24</v>
      </c>
      <c r="M24" s="115">
        <v>47.24</v>
      </c>
      <c r="N24" s="116">
        <f t="shared" si="1"/>
        <v>1</v>
      </c>
      <c r="O24" s="117">
        <f t="shared" si="6"/>
        <v>1</v>
      </c>
      <c r="P24" s="102">
        <f t="shared" si="7"/>
        <v>0</v>
      </c>
      <c r="Q24" s="118" t="s">
        <v>29</v>
      </c>
      <c r="R24" s="118">
        <v>2021.09</v>
      </c>
      <c r="S24" s="118"/>
      <c r="T24" s="86"/>
      <c r="U24" s="86"/>
      <c r="V24" s="86"/>
      <c r="W24" s="86"/>
      <c r="X24" s="86"/>
      <c r="Y24" s="86"/>
      <c r="Z24" s="86"/>
      <c r="AA24" s="86"/>
      <c r="AB24" s="86"/>
      <c r="AC24" s="86"/>
      <c r="AD24" s="86"/>
      <c r="AE24" s="86"/>
      <c r="AF24" s="86"/>
      <c r="AG24" s="86"/>
      <c r="AH24" s="86"/>
      <c r="AI24" s="86"/>
      <c r="AJ24" s="86"/>
      <c r="AK24" s="86"/>
      <c r="AL24" s="86"/>
      <c r="AM24" s="86"/>
      <c r="AN24" s="86"/>
      <c r="AO24" s="86"/>
      <c r="AP24" s="86"/>
      <c r="AQ24" s="86"/>
      <c r="AR24" s="86"/>
      <c r="AS24" s="86"/>
      <c r="AT24" s="86"/>
      <c r="AU24" s="86"/>
      <c r="AV24" s="86"/>
      <c r="AW24" s="86"/>
      <c r="AX24" s="86"/>
      <c r="AY24" s="86"/>
      <c r="AZ24" s="86"/>
      <c r="BA24" s="86"/>
      <c r="BB24" s="86"/>
      <c r="BC24" s="86"/>
      <c r="BD24" s="86"/>
      <c r="BE24" s="86"/>
      <c r="BF24" s="86"/>
      <c r="BG24" s="86"/>
      <c r="BH24" s="86"/>
      <c r="BI24" s="86"/>
      <c r="BJ24" s="86"/>
      <c r="BK24" s="86"/>
      <c r="BL24" s="86"/>
      <c r="BM24" s="86"/>
      <c r="BN24" s="86"/>
      <c r="BO24" s="86"/>
      <c r="BP24" s="86"/>
      <c r="BQ24" s="86"/>
      <c r="BR24" s="86"/>
      <c r="BS24" s="86"/>
      <c r="BT24" s="86"/>
      <c r="BU24" s="86"/>
      <c r="BV24" s="86"/>
      <c r="BW24" s="86"/>
      <c r="BX24" s="86"/>
      <c r="BY24" s="86"/>
      <c r="BZ24" s="86"/>
      <c r="CA24" s="86"/>
      <c r="CB24" s="86"/>
      <c r="CC24" s="86"/>
      <c r="CD24" s="86"/>
      <c r="CE24" s="86"/>
      <c r="CF24" s="86"/>
      <c r="CG24" s="86"/>
      <c r="CH24" s="86"/>
      <c r="CI24" s="86"/>
      <c r="CJ24" s="86"/>
      <c r="CK24" s="86"/>
      <c r="CL24" s="86"/>
      <c r="CM24" s="86"/>
      <c r="CN24" s="86"/>
      <c r="CO24" s="86"/>
      <c r="CP24" s="86"/>
      <c r="CQ24" s="86"/>
      <c r="CR24" s="86"/>
      <c r="CS24" s="86"/>
      <c r="CT24" s="86"/>
      <c r="CU24" s="86"/>
      <c r="CV24" s="86"/>
      <c r="CW24" s="86"/>
      <c r="CX24" s="86"/>
      <c r="CY24" s="86"/>
      <c r="CZ24" s="86"/>
      <c r="DA24" s="86"/>
      <c r="DB24" s="86"/>
      <c r="DC24" s="86"/>
      <c r="DD24" s="86"/>
      <c r="DE24" s="86"/>
      <c r="DF24" s="86"/>
      <c r="DG24" s="86"/>
      <c r="DH24" s="86"/>
      <c r="DI24" s="86"/>
      <c r="DJ24" s="86"/>
      <c r="DK24" s="86"/>
      <c r="DL24" s="86"/>
      <c r="DM24" s="86"/>
      <c r="DN24" s="86"/>
      <c r="DO24" s="86"/>
      <c r="DP24" s="86"/>
      <c r="DQ24" s="86"/>
      <c r="DR24" s="86"/>
      <c r="DS24" s="86"/>
      <c r="DT24" s="86"/>
      <c r="DU24" s="86"/>
      <c r="DV24" s="86"/>
      <c r="DW24" s="86"/>
      <c r="DX24" s="86"/>
      <c r="DY24" s="86"/>
      <c r="DZ24" s="86"/>
      <c r="EA24" s="86"/>
      <c r="EB24" s="86"/>
      <c r="EC24" s="86"/>
      <c r="ED24" s="86"/>
      <c r="EE24" s="86"/>
      <c r="EF24" s="86"/>
      <c r="EG24" s="86"/>
      <c r="EH24" s="86"/>
      <c r="EI24" s="86"/>
      <c r="EJ24" s="86"/>
      <c r="EK24" s="86"/>
      <c r="EL24" s="86"/>
      <c r="EM24" s="86"/>
      <c r="EN24" s="86"/>
      <c r="EO24" s="86"/>
      <c r="EP24" s="86"/>
      <c r="EQ24" s="86"/>
      <c r="ER24" s="86"/>
      <c r="ES24" s="86"/>
      <c r="ET24" s="86"/>
      <c r="EU24" s="86"/>
      <c r="EV24" s="86"/>
      <c r="EW24" s="86"/>
      <c r="EX24" s="86"/>
      <c r="EY24" s="86"/>
      <c r="EZ24" s="86"/>
      <c r="FA24" s="86"/>
      <c r="FB24" s="86"/>
      <c r="FC24" s="86"/>
      <c r="FD24" s="89"/>
      <c r="FE24" s="89"/>
      <c r="FF24" s="89"/>
      <c r="FG24" s="89"/>
      <c r="FH24" s="89"/>
      <c r="FI24" s="89"/>
      <c r="FJ24" s="89"/>
      <c r="FK24" s="89"/>
      <c r="FL24" s="89"/>
      <c r="FM24" s="89"/>
      <c r="FN24" s="89"/>
      <c r="FO24" s="89"/>
      <c r="FP24" s="89"/>
      <c r="FQ24" s="89"/>
      <c r="FR24" s="89"/>
      <c r="FS24" s="89"/>
      <c r="FT24" s="89"/>
      <c r="FU24" s="89"/>
      <c r="FV24" s="89"/>
      <c r="FW24" s="89"/>
      <c r="FX24" s="89"/>
      <c r="FY24" s="89"/>
      <c r="FZ24" s="89"/>
      <c r="GA24" s="89"/>
      <c r="GB24" s="89"/>
      <c r="GC24" s="89"/>
      <c r="GD24" s="89"/>
      <c r="GE24" s="89"/>
      <c r="GF24" s="89"/>
      <c r="GG24" s="89"/>
      <c r="GH24" s="89"/>
      <c r="GI24" s="89"/>
      <c r="GJ24" s="89"/>
      <c r="GK24" s="89"/>
      <c r="GL24" s="89"/>
      <c r="GM24" s="89"/>
      <c r="GN24" s="89"/>
      <c r="GO24" s="89"/>
      <c r="GP24" s="89"/>
      <c r="GQ24" s="89"/>
      <c r="GR24" s="89"/>
      <c r="GS24" s="89"/>
      <c r="GT24" s="89"/>
      <c r="GU24" s="89"/>
      <c r="GV24" s="89"/>
      <c r="GW24" s="89"/>
      <c r="GX24" s="89"/>
      <c r="GY24" s="89"/>
      <c r="GZ24" s="89"/>
      <c r="HA24" s="89"/>
      <c r="HB24" s="89"/>
      <c r="HC24" s="89"/>
      <c r="HD24" s="89"/>
      <c r="HE24" s="89"/>
      <c r="HF24" s="89"/>
      <c r="HG24" s="89"/>
      <c r="HH24" s="89"/>
      <c r="HI24" s="89"/>
      <c r="HJ24" s="89"/>
      <c r="HK24" s="89"/>
      <c r="HL24" s="89"/>
      <c r="HM24" s="89"/>
      <c r="HN24" s="89"/>
      <c r="HO24" s="89"/>
      <c r="HP24" s="89"/>
      <c r="HQ24" s="89"/>
      <c r="HR24" s="89"/>
      <c r="HS24" s="89"/>
      <c r="HT24" s="89"/>
      <c r="HU24" s="89"/>
      <c r="HV24" s="89"/>
      <c r="HW24" s="89"/>
      <c r="HX24" s="89"/>
      <c r="HY24" s="89"/>
      <c r="HZ24" s="89"/>
      <c r="IA24" s="89"/>
      <c r="IB24" s="89"/>
      <c r="IC24" s="89"/>
      <c r="ID24" s="89"/>
      <c r="IE24" s="89"/>
      <c r="IF24" s="89"/>
      <c r="IG24" s="89"/>
      <c r="IH24" s="89"/>
      <c r="II24" s="89"/>
      <c r="IJ24" s="89"/>
      <c r="IK24" s="89"/>
      <c r="IL24" s="89"/>
      <c r="IM24" s="89"/>
      <c r="IN24" s="89"/>
      <c r="IO24" s="89"/>
      <c r="IP24" s="89"/>
      <c r="IQ24" s="89"/>
      <c r="IR24" s="89"/>
      <c r="IS24" s="89"/>
      <c r="IT24" s="89"/>
      <c r="IU24" s="89"/>
      <c r="IV24" s="89"/>
    </row>
    <row r="25" customHeight="1" spans="1:19">
      <c r="A25" s="100">
        <v>19</v>
      </c>
      <c r="B25" s="101" t="s">
        <v>111</v>
      </c>
      <c r="C25" s="101" t="s">
        <v>40</v>
      </c>
      <c r="D25" s="101" t="s">
        <v>112</v>
      </c>
      <c r="E25" s="101" t="s">
        <v>113</v>
      </c>
      <c r="F25" s="101" t="s">
        <v>114</v>
      </c>
      <c r="G25" s="101" t="s">
        <v>53</v>
      </c>
      <c r="H25" s="102">
        <f t="shared" si="0"/>
        <v>165.98</v>
      </c>
      <c r="I25" s="40">
        <v>165.98</v>
      </c>
      <c r="J25" s="118"/>
      <c r="K25" s="118"/>
      <c r="L25" s="102">
        <f t="shared" si="5"/>
        <v>165.98</v>
      </c>
      <c r="M25" s="115">
        <v>165.98</v>
      </c>
      <c r="N25" s="116">
        <f t="shared" si="1"/>
        <v>1</v>
      </c>
      <c r="O25" s="117">
        <f t="shared" si="6"/>
        <v>1</v>
      </c>
      <c r="P25" s="102">
        <f t="shared" si="7"/>
        <v>0</v>
      </c>
      <c r="Q25" s="118" t="s">
        <v>54</v>
      </c>
      <c r="R25" s="118">
        <v>2021.08</v>
      </c>
      <c r="S25" s="118"/>
    </row>
    <row r="26" customHeight="1" spans="1:19">
      <c r="A26" s="100">
        <v>20</v>
      </c>
      <c r="B26" s="101" t="s">
        <v>115</v>
      </c>
      <c r="C26" s="101" t="s">
        <v>40</v>
      </c>
      <c r="D26" s="101" t="s">
        <v>116</v>
      </c>
      <c r="E26" s="101" t="s">
        <v>117</v>
      </c>
      <c r="F26" s="101" t="s">
        <v>118</v>
      </c>
      <c r="G26" s="101" t="s">
        <v>119</v>
      </c>
      <c r="H26" s="102">
        <f t="shared" si="0"/>
        <v>101.4275</v>
      </c>
      <c r="I26" s="40">
        <v>101.4275</v>
      </c>
      <c r="J26" s="118"/>
      <c r="K26" s="118"/>
      <c r="L26" s="102">
        <f t="shared" si="5"/>
        <v>101.4275</v>
      </c>
      <c r="M26" s="115">
        <v>101.4275</v>
      </c>
      <c r="N26" s="116">
        <f t="shared" si="1"/>
        <v>1</v>
      </c>
      <c r="O26" s="117">
        <f t="shared" si="6"/>
        <v>1</v>
      </c>
      <c r="P26" s="102">
        <f t="shared" si="7"/>
        <v>0</v>
      </c>
      <c r="Q26" s="118" t="s">
        <v>54</v>
      </c>
      <c r="R26" s="118">
        <v>2021.09</v>
      </c>
      <c r="S26" s="118"/>
    </row>
    <row r="27" s="85" customFormat="1" customHeight="1" spans="1:256">
      <c r="A27" s="100">
        <v>21</v>
      </c>
      <c r="B27" s="101" t="s">
        <v>120</v>
      </c>
      <c r="C27" s="101" t="s">
        <v>40</v>
      </c>
      <c r="D27" s="101" t="s">
        <v>121</v>
      </c>
      <c r="E27" s="101" t="s">
        <v>122</v>
      </c>
      <c r="F27" s="101" t="s">
        <v>123</v>
      </c>
      <c r="G27" s="101" t="s">
        <v>124</v>
      </c>
      <c r="H27" s="102">
        <f t="shared" si="0"/>
        <v>44.5068</v>
      </c>
      <c r="I27" s="40">
        <v>44.5068</v>
      </c>
      <c r="J27" s="118"/>
      <c r="K27" s="118"/>
      <c r="L27" s="102">
        <f t="shared" si="5"/>
        <v>44.5068</v>
      </c>
      <c r="M27" s="115">
        <v>44.5068</v>
      </c>
      <c r="N27" s="116">
        <f t="shared" si="1"/>
        <v>1</v>
      </c>
      <c r="O27" s="117">
        <f t="shared" si="6"/>
        <v>1</v>
      </c>
      <c r="P27" s="102">
        <f t="shared" si="7"/>
        <v>0</v>
      </c>
      <c r="Q27" s="118" t="s">
        <v>54</v>
      </c>
      <c r="R27" s="118">
        <v>2021.06</v>
      </c>
      <c r="S27" s="118"/>
      <c r="T27" s="86"/>
      <c r="U27" s="86"/>
      <c r="V27" s="86"/>
      <c r="W27" s="86"/>
      <c r="X27" s="86"/>
      <c r="Y27" s="86"/>
      <c r="Z27" s="86"/>
      <c r="AA27" s="86"/>
      <c r="AB27" s="86"/>
      <c r="AC27" s="86"/>
      <c r="AD27" s="86"/>
      <c r="AE27" s="86"/>
      <c r="AF27" s="86"/>
      <c r="AG27" s="86"/>
      <c r="AH27" s="86"/>
      <c r="AI27" s="86"/>
      <c r="AJ27" s="86"/>
      <c r="AK27" s="86"/>
      <c r="AL27" s="86"/>
      <c r="AM27" s="86"/>
      <c r="AN27" s="86"/>
      <c r="AO27" s="86"/>
      <c r="AP27" s="86"/>
      <c r="AQ27" s="86"/>
      <c r="AR27" s="86"/>
      <c r="AS27" s="86"/>
      <c r="AT27" s="86"/>
      <c r="AU27" s="86"/>
      <c r="AV27" s="86"/>
      <c r="AW27" s="86"/>
      <c r="AX27" s="86"/>
      <c r="AY27" s="86"/>
      <c r="AZ27" s="86"/>
      <c r="BA27" s="86"/>
      <c r="BB27" s="86"/>
      <c r="BC27" s="86"/>
      <c r="BD27" s="86"/>
      <c r="BE27" s="86"/>
      <c r="BF27" s="86"/>
      <c r="BG27" s="86"/>
      <c r="BH27" s="86"/>
      <c r="BI27" s="86"/>
      <c r="BJ27" s="86"/>
      <c r="BK27" s="86"/>
      <c r="BL27" s="86"/>
      <c r="BM27" s="86"/>
      <c r="BN27" s="86"/>
      <c r="BO27" s="86"/>
      <c r="BP27" s="86"/>
      <c r="BQ27" s="86"/>
      <c r="BR27" s="86"/>
      <c r="BS27" s="86"/>
      <c r="BT27" s="86"/>
      <c r="BU27" s="86"/>
      <c r="BV27" s="86"/>
      <c r="BW27" s="86"/>
      <c r="BX27" s="86"/>
      <c r="BY27" s="86"/>
      <c r="BZ27" s="86"/>
      <c r="CA27" s="86"/>
      <c r="CB27" s="86"/>
      <c r="CC27" s="86"/>
      <c r="CD27" s="86"/>
      <c r="CE27" s="86"/>
      <c r="CF27" s="86"/>
      <c r="CG27" s="86"/>
      <c r="CH27" s="86"/>
      <c r="CI27" s="86"/>
      <c r="CJ27" s="86"/>
      <c r="CK27" s="86"/>
      <c r="CL27" s="86"/>
      <c r="CM27" s="86"/>
      <c r="CN27" s="86"/>
      <c r="CO27" s="86"/>
      <c r="CP27" s="86"/>
      <c r="CQ27" s="86"/>
      <c r="CR27" s="86"/>
      <c r="CS27" s="86"/>
      <c r="CT27" s="86"/>
      <c r="CU27" s="86"/>
      <c r="CV27" s="86"/>
      <c r="CW27" s="86"/>
      <c r="CX27" s="86"/>
      <c r="CY27" s="86"/>
      <c r="CZ27" s="86"/>
      <c r="DA27" s="86"/>
      <c r="DB27" s="86"/>
      <c r="DC27" s="86"/>
      <c r="DD27" s="86"/>
      <c r="DE27" s="86"/>
      <c r="DF27" s="86"/>
      <c r="DG27" s="86"/>
      <c r="DH27" s="86"/>
      <c r="DI27" s="86"/>
      <c r="DJ27" s="86"/>
      <c r="DK27" s="86"/>
      <c r="DL27" s="86"/>
      <c r="DM27" s="86"/>
      <c r="DN27" s="86"/>
      <c r="DO27" s="86"/>
      <c r="DP27" s="86"/>
      <c r="DQ27" s="86"/>
      <c r="DR27" s="86"/>
      <c r="DS27" s="86"/>
      <c r="DT27" s="86"/>
      <c r="DU27" s="86"/>
      <c r="DV27" s="86"/>
      <c r="DW27" s="86"/>
      <c r="DX27" s="86"/>
      <c r="DY27" s="86"/>
      <c r="DZ27" s="86"/>
      <c r="EA27" s="86"/>
      <c r="EB27" s="86"/>
      <c r="EC27" s="86"/>
      <c r="ED27" s="86"/>
      <c r="EE27" s="86"/>
      <c r="EF27" s="86"/>
      <c r="EG27" s="86"/>
      <c r="EH27" s="86"/>
      <c r="EI27" s="86"/>
      <c r="EJ27" s="86"/>
      <c r="EK27" s="86"/>
      <c r="EL27" s="86"/>
      <c r="EM27" s="86"/>
      <c r="EN27" s="86"/>
      <c r="EO27" s="86"/>
      <c r="EP27" s="86"/>
      <c r="EQ27" s="86"/>
      <c r="ER27" s="86"/>
      <c r="ES27" s="86"/>
      <c r="ET27" s="86"/>
      <c r="EU27" s="86"/>
      <c r="EV27" s="86"/>
      <c r="EW27" s="86"/>
      <c r="EX27" s="86"/>
      <c r="EY27" s="86"/>
      <c r="EZ27" s="86"/>
      <c r="FA27" s="86"/>
      <c r="FB27" s="86"/>
      <c r="FC27" s="86"/>
      <c r="FD27" s="89"/>
      <c r="FE27" s="89"/>
      <c r="FF27" s="89"/>
      <c r="FG27" s="89"/>
      <c r="FH27" s="89"/>
      <c r="FI27" s="89"/>
      <c r="FJ27" s="89"/>
      <c r="FK27" s="89"/>
      <c r="FL27" s="89"/>
      <c r="FM27" s="89"/>
      <c r="FN27" s="89"/>
      <c r="FO27" s="89"/>
      <c r="FP27" s="89"/>
      <c r="FQ27" s="89"/>
      <c r="FR27" s="89"/>
      <c r="FS27" s="89"/>
      <c r="FT27" s="89"/>
      <c r="FU27" s="89"/>
      <c r="FV27" s="89"/>
      <c r="FW27" s="89"/>
      <c r="FX27" s="89"/>
      <c r="FY27" s="89"/>
      <c r="FZ27" s="89"/>
      <c r="GA27" s="89"/>
      <c r="GB27" s="89"/>
      <c r="GC27" s="89"/>
      <c r="GD27" s="89"/>
      <c r="GE27" s="89"/>
      <c r="GF27" s="89"/>
      <c r="GG27" s="89"/>
      <c r="GH27" s="89"/>
      <c r="GI27" s="89"/>
      <c r="GJ27" s="89"/>
      <c r="GK27" s="89"/>
      <c r="GL27" s="89"/>
      <c r="GM27" s="89"/>
      <c r="GN27" s="89"/>
      <c r="GO27" s="89"/>
      <c r="GP27" s="89"/>
      <c r="GQ27" s="89"/>
      <c r="GR27" s="89"/>
      <c r="GS27" s="89"/>
      <c r="GT27" s="89"/>
      <c r="GU27" s="89"/>
      <c r="GV27" s="89"/>
      <c r="GW27" s="89"/>
      <c r="GX27" s="89"/>
      <c r="GY27" s="89"/>
      <c r="GZ27" s="89"/>
      <c r="HA27" s="89"/>
      <c r="HB27" s="89"/>
      <c r="HC27" s="89"/>
      <c r="HD27" s="89"/>
      <c r="HE27" s="89"/>
      <c r="HF27" s="89"/>
      <c r="HG27" s="89"/>
      <c r="HH27" s="89"/>
      <c r="HI27" s="89"/>
      <c r="HJ27" s="89"/>
      <c r="HK27" s="89"/>
      <c r="HL27" s="89"/>
      <c r="HM27" s="89"/>
      <c r="HN27" s="89"/>
      <c r="HO27" s="89"/>
      <c r="HP27" s="89"/>
      <c r="HQ27" s="89"/>
      <c r="HR27" s="89"/>
      <c r="HS27" s="89"/>
      <c r="HT27" s="89"/>
      <c r="HU27" s="89"/>
      <c r="HV27" s="89"/>
      <c r="HW27" s="89"/>
      <c r="HX27" s="89"/>
      <c r="HY27" s="89"/>
      <c r="HZ27" s="89"/>
      <c r="IA27" s="89"/>
      <c r="IB27" s="89"/>
      <c r="IC27" s="89"/>
      <c r="ID27" s="89"/>
      <c r="IE27" s="89"/>
      <c r="IF27" s="89"/>
      <c r="IG27" s="89"/>
      <c r="IH27" s="89"/>
      <c r="II27" s="89"/>
      <c r="IJ27" s="89"/>
      <c r="IK27" s="89"/>
      <c r="IL27" s="89"/>
      <c r="IM27" s="89"/>
      <c r="IN27" s="89"/>
      <c r="IO27" s="89"/>
      <c r="IP27" s="89"/>
      <c r="IQ27" s="89"/>
      <c r="IR27" s="89"/>
      <c r="IS27" s="89"/>
      <c r="IT27" s="89"/>
      <c r="IU27" s="89"/>
      <c r="IV27" s="89"/>
    </row>
    <row r="28" customHeight="1" spans="1:19">
      <c r="A28" s="100">
        <v>22</v>
      </c>
      <c r="B28" s="101" t="s">
        <v>125</v>
      </c>
      <c r="C28" s="101" t="s">
        <v>40</v>
      </c>
      <c r="D28" s="101" t="s">
        <v>126</v>
      </c>
      <c r="E28" s="101" t="s">
        <v>127</v>
      </c>
      <c r="F28" s="101" t="s">
        <v>128</v>
      </c>
      <c r="G28" s="101" t="s">
        <v>124</v>
      </c>
      <c r="H28" s="102">
        <f t="shared" si="0"/>
        <v>99</v>
      </c>
      <c r="I28" s="40">
        <v>99</v>
      </c>
      <c r="J28" s="118"/>
      <c r="K28" s="118"/>
      <c r="L28" s="102">
        <f t="shared" si="5"/>
        <v>99</v>
      </c>
      <c r="M28" s="115">
        <v>99</v>
      </c>
      <c r="N28" s="116">
        <f t="shared" si="1"/>
        <v>1</v>
      </c>
      <c r="O28" s="117">
        <f t="shared" si="6"/>
        <v>1</v>
      </c>
      <c r="P28" s="102">
        <f t="shared" si="7"/>
        <v>0</v>
      </c>
      <c r="Q28" s="118" t="s">
        <v>29</v>
      </c>
      <c r="R28" s="118">
        <v>2021.09</v>
      </c>
      <c r="S28" s="118"/>
    </row>
    <row r="29" s="85" customFormat="1" customHeight="1" spans="1:256">
      <c r="A29" s="100">
        <v>23</v>
      </c>
      <c r="B29" s="101" t="s">
        <v>129</v>
      </c>
      <c r="C29" s="101" t="s">
        <v>40</v>
      </c>
      <c r="D29" s="101" t="s">
        <v>130</v>
      </c>
      <c r="E29" s="101" t="s">
        <v>131</v>
      </c>
      <c r="F29" s="101" t="s">
        <v>132</v>
      </c>
      <c r="G29" s="101" t="s">
        <v>124</v>
      </c>
      <c r="H29" s="102">
        <f t="shared" si="0"/>
        <v>24.0245</v>
      </c>
      <c r="I29" s="40">
        <v>24.0245</v>
      </c>
      <c r="J29" s="118"/>
      <c r="K29" s="118"/>
      <c r="L29" s="102">
        <f t="shared" si="5"/>
        <v>24.0245</v>
      </c>
      <c r="M29" s="115">
        <v>24.0245</v>
      </c>
      <c r="N29" s="116">
        <f t="shared" si="1"/>
        <v>1</v>
      </c>
      <c r="O29" s="117">
        <f t="shared" si="6"/>
        <v>1</v>
      </c>
      <c r="P29" s="102">
        <f t="shared" si="7"/>
        <v>0</v>
      </c>
      <c r="Q29" s="114" t="s">
        <v>29</v>
      </c>
      <c r="R29" s="114">
        <v>2021.11</v>
      </c>
      <c r="S29" s="114"/>
      <c r="T29" s="86"/>
      <c r="U29" s="86"/>
      <c r="V29" s="86"/>
      <c r="W29" s="86"/>
      <c r="X29" s="86"/>
      <c r="Y29" s="86"/>
      <c r="Z29" s="86"/>
      <c r="AA29" s="86"/>
      <c r="AB29" s="86"/>
      <c r="AC29" s="86"/>
      <c r="AD29" s="86"/>
      <c r="AE29" s="86"/>
      <c r="AF29" s="86"/>
      <c r="AG29" s="86"/>
      <c r="AH29" s="86"/>
      <c r="AI29" s="86"/>
      <c r="AJ29" s="86"/>
      <c r="AK29" s="86"/>
      <c r="AL29" s="86"/>
      <c r="AM29" s="86"/>
      <c r="AN29" s="86"/>
      <c r="AO29" s="86"/>
      <c r="AP29" s="86"/>
      <c r="AQ29" s="86"/>
      <c r="AR29" s="86"/>
      <c r="AS29" s="86"/>
      <c r="AT29" s="86"/>
      <c r="AU29" s="86"/>
      <c r="AV29" s="86"/>
      <c r="AW29" s="86"/>
      <c r="AX29" s="86"/>
      <c r="AY29" s="86"/>
      <c r="AZ29" s="86"/>
      <c r="BA29" s="86"/>
      <c r="BB29" s="86"/>
      <c r="BC29" s="86"/>
      <c r="BD29" s="86"/>
      <c r="BE29" s="86"/>
      <c r="BF29" s="86"/>
      <c r="BG29" s="86"/>
      <c r="BH29" s="86"/>
      <c r="BI29" s="86"/>
      <c r="BJ29" s="86"/>
      <c r="BK29" s="86"/>
      <c r="BL29" s="86"/>
      <c r="BM29" s="86"/>
      <c r="BN29" s="86"/>
      <c r="BO29" s="86"/>
      <c r="BP29" s="86"/>
      <c r="BQ29" s="86"/>
      <c r="BR29" s="86"/>
      <c r="BS29" s="86"/>
      <c r="BT29" s="86"/>
      <c r="BU29" s="86"/>
      <c r="BV29" s="86"/>
      <c r="BW29" s="86"/>
      <c r="BX29" s="86"/>
      <c r="BY29" s="86"/>
      <c r="BZ29" s="86"/>
      <c r="CA29" s="86"/>
      <c r="CB29" s="86"/>
      <c r="CC29" s="86"/>
      <c r="CD29" s="86"/>
      <c r="CE29" s="86"/>
      <c r="CF29" s="86"/>
      <c r="CG29" s="86"/>
      <c r="CH29" s="86"/>
      <c r="CI29" s="86"/>
      <c r="CJ29" s="86"/>
      <c r="CK29" s="86"/>
      <c r="CL29" s="86"/>
      <c r="CM29" s="86"/>
      <c r="CN29" s="86"/>
      <c r="CO29" s="86"/>
      <c r="CP29" s="86"/>
      <c r="CQ29" s="86"/>
      <c r="CR29" s="86"/>
      <c r="CS29" s="86"/>
      <c r="CT29" s="86"/>
      <c r="CU29" s="86"/>
      <c r="CV29" s="86"/>
      <c r="CW29" s="86"/>
      <c r="CX29" s="86"/>
      <c r="CY29" s="86"/>
      <c r="CZ29" s="86"/>
      <c r="DA29" s="86"/>
      <c r="DB29" s="86"/>
      <c r="DC29" s="86"/>
      <c r="DD29" s="86"/>
      <c r="DE29" s="86"/>
      <c r="DF29" s="86"/>
      <c r="DG29" s="86"/>
      <c r="DH29" s="86"/>
      <c r="DI29" s="86"/>
      <c r="DJ29" s="86"/>
      <c r="DK29" s="86"/>
      <c r="DL29" s="86"/>
      <c r="DM29" s="86"/>
      <c r="DN29" s="86"/>
      <c r="DO29" s="86"/>
      <c r="DP29" s="86"/>
      <c r="DQ29" s="86"/>
      <c r="DR29" s="86"/>
      <c r="DS29" s="86"/>
      <c r="DT29" s="86"/>
      <c r="DU29" s="86"/>
      <c r="DV29" s="86"/>
      <c r="DW29" s="86"/>
      <c r="DX29" s="86"/>
      <c r="DY29" s="86"/>
      <c r="DZ29" s="86"/>
      <c r="EA29" s="86"/>
      <c r="EB29" s="86"/>
      <c r="EC29" s="86"/>
      <c r="ED29" s="86"/>
      <c r="EE29" s="86"/>
      <c r="EF29" s="86"/>
      <c r="EG29" s="86"/>
      <c r="EH29" s="86"/>
      <c r="EI29" s="86"/>
      <c r="EJ29" s="86"/>
      <c r="EK29" s="86"/>
      <c r="EL29" s="86"/>
      <c r="EM29" s="86"/>
      <c r="EN29" s="86"/>
      <c r="EO29" s="86"/>
      <c r="EP29" s="86"/>
      <c r="EQ29" s="86"/>
      <c r="ER29" s="86"/>
      <c r="ES29" s="86"/>
      <c r="ET29" s="86"/>
      <c r="EU29" s="86"/>
      <c r="EV29" s="86"/>
      <c r="EW29" s="86"/>
      <c r="EX29" s="86"/>
      <c r="EY29" s="86"/>
      <c r="EZ29" s="86"/>
      <c r="FA29" s="86"/>
      <c r="FB29" s="86"/>
      <c r="FC29" s="86"/>
      <c r="FD29" s="89"/>
      <c r="FE29" s="89"/>
      <c r="FF29" s="89"/>
      <c r="FG29" s="89"/>
      <c r="FH29" s="89"/>
      <c r="FI29" s="89"/>
      <c r="FJ29" s="89"/>
      <c r="FK29" s="89"/>
      <c r="FL29" s="89"/>
      <c r="FM29" s="89"/>
      <c r="FN29" s="89"/>
      <c r="FO29" s="89"/>
      <c r="FP29" s="89"/>
      <c r="FQ29" s="89"/>
      <c r="FR29" s="89"/>
      <c r="FS29" s="89"/>
      <c r="FT29" s="89"/>
      <c r="FU29" s="89"/>
      <c r="FV29" s="89"/>
      <c r="FW29" s="89"/>
      <c r="FX29" s="89"/>
      <c r="FY29" s="89"/>
      <c r="FZ29" s="89"/>
      <c r="GA29" s="89"/>
      <c r="GB29" s="89"/>
      <c r="GC29" s="89"/>
      <c r="GD29" s="89"/>
      <c r="GE29" s="89"/>
      <c r="GF29" s="89"/>
      <c r="GG29" s="89"/>
      <c r="GH29" s="89"/>
      <c r="GI29" s="89"/>
      <c r="GJ29" s="89"/>
      <c r="GK29" s="89"/>
      <c r="GL29" s="89"/>
      <c r="GM29" s="89"/>
      <c r="GN29" s="89"/>
      <c r="GO29" s="89"/>
      <c r="GP29" s="89"/>
      <c r="GQ29" s="89"/>
      <c r="GR29" s="89"/>
      <c r="GS29" s="89"/>
      <c r="GT29" s="89"/>
      <c r="GU29" s="89"/>
      <c r="GV29" s="89"/>
      <c r="GW29" s="89"/>
      <c r="GX29" s="89"/>
      <c r="GY29" s="89"/>
      <c r="GZ29" s="89"/>
      <c r="HA29" s="89"/>
      <c r="HB29" s="89"/>
      <c r="HC29" s="89"/>
      <c r="HD29" s="89"/>
      <c r="HE29" s="89"/>
      <c r="HF29" s="89"/>
      <c r="HG29" s="89"/>
      <c r="HH29" s="89"/>
      <c r="HI29" s="89"/>
      <c r="HJ29" s="89"/>
      <c r="HK29" s="89"/>
      <c r="HL29" s="89"/>
      <c r="HM29" s="89"/>
      <c r="HN29" s="89"/>
      <c r="HO29" s="89"/>
      <c r="HP29" s="89"/>
      <c r="HQ29" s="89"/>
      <c r="HR29" s="89"/>
      <c r="HS29" s="89"/>
      <c r="HT29" s="89"/>
      <c r="HU29" s="89"/>
      <c r="HV29" s="89"/>
      <c r="HW29" s="89"/>
      <c r="HX29" s="89"/>
      <c r="HY29" s="89"/>
      <c r="HZ29" s="89"/>
      <c r="IA29" s="89"/>
      <c r="IB29" s="89"/>
      <c r="IC29" s="89"/>
      <c r="ID29" s="89"/>
      <c r="IE29" s="89"/>
      <c r="IF29" s="89"/>
      <c r="IG29" s="89"/>
      <c r="IH29" s="89"/>
      <c r="II29" s="89"/>
      <c r="IJ29" s="89"/>
      <c r="IK29" s="89"/>
      <c r="IL29" s="89"/>
      <c r="IM29" s="89"/>
      <c r="IN29" s="89"/>
      <c r="IO29" s="89"/>
      <c r="IP29" s="89"/>
      <c r="IQ29" s="89"/>
      <c r="IR29" s="89"/>
      <c r="IS29" s="89"/>
      <c r="IT29" s="89"/>
      <c r="IU29" s="89"/>
      <c r="IV29" s="89"/>
    </row>
    <row r="30" s="85" customFormat="1" customHeight="1" spans="1:256">
      <c r="A30" s="100">
        <v>24</v>
      </c>
      <c r="B30" s="101" t="s">
        <v>133</v>
      </c>
      <c r="C30" s="101" t="s">
        <v>40</v>
      </c>
      <c r="D30" s="101" t="s">
        <v>134</v>
      </c>
      <c r="E30" s="101" t="s">
        <v>135</v>
      </c>
      <c r="F30" s="101" t="s">
        <v>136</v>
      </c>
      <c r="G30" s="101" t="s">
        <v>124</v>
      </c>
      <c r="H30" s="102">
        <f t="shared" si="0"/>
        <v>26.3486</v>
      </c>
      <c r="I30" s="40">
        <v>26.3486</v>
      </c>
      <c r="J30" s="118"/>
      <c r="K30" s="118"/>
      <c r="L30" s="102">
        <f t="shared" si="5"/>
        <v>26.3486</v>
      </c>
      <c r="M30" s="115">
        <v>26.3486</v>
      </c>
      <c r="N30" s="116">
        <f t="shared" si="1"/>
        <v>1</v>
      </c>
      <c r="O30" s="117">
        <f t="shared" si="6"/>
        <v>1</v>
      </c>
      <c r="P30" s="102">
        <f t="shared" si="7"/>
        <v>0</v>
      </c>
      <c r="Q30" s="118" t="s">
        <v>29</v>
      </c>
      <c r="R30" s="118">
        <v>2021.11</v>
      </c>
      <c r="S30" s="118"/>
      <c r="T30" s="86"/>
      <c r="U30" s="86"/>
      <c r="V30" s="86"/>
      <c r="W30" s="86"/>
      <c r="X30" s="86"/>
      <c r="Y30" s="86"/>
      <c r="Z30" s="86"/>
      <c r="AA30" s="86"/>
      <c r="AB30" s="86"/>
      <c r="AC30" s="86"/>
      <c r="AD30" s="86"/>
      <c r="AE30" s="86"/>
      <c r="AF30" s="86"/>
      <c r="AG30" s="86"/>
      <c r="AH30" s="86"/>
      <c r="AI30" s="86"/>
      <c r="AJ30" s="86"/>
      <c r="AK30" s="86"/>
      <c r="AL30" s="86"/>
      <c r="AM30" s="86"/>
      <c r="AN30" s="86"/>
      <c r="AO30" s="86"/>
      <c r="AP30" s="86"/>
      <c r="AQ30" s="86"/>
      <c r="AR30" s="86"/>
      <c r="AS30" s="86"/>
      <c r="AT30" s="86"/>
      <c r="AU30" s="86"/>
      <c r="AV30" s="86"/>
      <c r="AW30" s="86"/>
      <c r="AX30" s="86"/>
      <c r="AY30" s="86"/>
      <c r="AZ30" s="86"/>
      <c r="BA30" s="86"/>
      <c r="BB30" s="86"/>
      <c r="BC30" s="86"/>
      <c r="BD30" s="86"/>
      <c r="BE30" s="86"/>
      <c r="BF30" s="86"/>
      <c r="BG30" s="86"/>
      <c r="BH30" s="86"/>
      <c r="BI30" s="86"/>
      <c r="BJ30" s="86"/>
      <c r="BK30" s="86"/>
      <c r="BL30" s="86"/>
      <c r="BM30" s="86"/>
      <c r="BN30" s="86"/>
      <c r="BO30" s="86"/>
      <c r="BP30" s="86"/>
      <c r="BQ30" s="86"/>
      <c r="BR30" s="86"/>
      <c r="BS30" s="86"/>
      <c r="BT30" s="86"/>
      <c r="BU30" s="86"/>
      <c r="BV30" s="86"/>
      <c r="BW30" s="86"/>
      <c r="BX30" s="86"/>
      <c r="BY30" s="86"/>
      <c r="BZ30" s="86"/>
      <c r="CA30" s="86"/>
      <c r="CB30" s="86"/>
      <c r="CC30" s="86"/>
      <c r="CD30" s="86"/>
      <c r="CE30" s="86"/>
      <c r="CF30" s="86"/>
      <c r="CG30" s="86"/>
      <c r="CH30" s="86"/>
      <c r="CI30" s="86"/>
      <c r="CJ30" s="86"/>
      <c r="CK30" s="86"/>
      <c r="CL30" s="86"/>
      <c r="CM30" s="86"/>
      <c r="CN30" s="86"/>
      <c r="CO30" s="86"/>
      <c r="CP30" s="86"/>
      <c r="CQ30" s="86"/>
      <c r="CR30" s="86"/>
      <c r="CS30" s="86"/>
      <c r="CT30" s="86"/>
      <c r="CU30" s="86"/>
      <c r="CV30" s="86"/>
      <c r="CW30" s="86"/>
      <c r="CX30" s="86"/>
      <c r="CY30" s="86"/>
      <c r="CZ30" s="86"/>
      <c r="DA30" s="86"/>
      <c r="DB30" s="86"/>
      <c r="DC30" s="86"/>
      <c r="DD30" s="86"/>
      <c r="DE30" s="86"/>
      <c r="DF30" s="86"/>
      <c r="DG30" s="86"/>
      <c r="DH30" s="86"/>
      <c r="DI30" s="86"/>
      <c r="DJ30" s="86"/>
      <c r="DK30" s="86"/>
      <c r="DL30" s="86"/>
      <c r="DM30" s="86"/>
      <c r="DN30" s="86"/>
      <c r="DO30" s="86"/>
      <c r="DP30" s="86"/>
      <c r="DQ30" s="86"/>
      <c r="DR30" s="86"/>
      <c r="DS30" s="86"/>
      <c r="DT30" s="86"/>
      <c r="DU30" s="86"/>
      <c r="DV30" s="86"/>
      <c r="DW30" s="86"/>
      <c r="DX30" s="86"/>
      <c r="DY30" s="86"/>
      <c r="DZ30" s="86"/>
      <c r="EA30" s="86"/>
      <c r="EB30" s="86"/>
      <c r="EC30" s="86"/>
      <c r="ED30" s="86"/>
      <c r="EE30" s="86"/>
      <c r="EF30" s="86"/>
      <c r="EG30" s="86"/>
      <c r="EH30" s="86"/>
      <c r="EI30" s="86"/>
      <c r="EJ30" s="86"/>
      <c r="EK30" s="86"/>
      <c r="EL30" s="86"/>
      <c r="EM30" s="86"/>
      <c r="EN30" s="86"/>
      <c r="EO30" s="86"/>
      <c r="EP30" s="86"/>
      <c r="EQ30" s="86"/>
      <c r="ER30" s="86"/>
      <c r="ES30" s="86"/>
      <c r="ET30" s="86"/>
      <c r="EU30" s="86"/>
      <c r="EV30" s="86"/>
      <c r="EW30" s="86"/>
      <c r="EX30" s="86"/>
      <c r="EY30" s="86"/>
      <c r="EZ30" s="86"/>
      <c r="FA30" s="86"/>
      <c r="FB30" s="86"/>
      <c r="FC30" s="86"/>
      <c r="FD30" s="89"/>
      <c r="FE30" s="89"/>
      <c r="FF30" s="89"/>
      <c r="FG30" s="89"/>
      <c r="FH30" s="89"/>
      <c r="FI30" s="89"/>
      <c r="FJ30" s="89"/>
      <c r="FK30" s="89"/>
      <c r="FL30" s="89"/>
      <c r="FM30" s="89"/>
      <c r="FN30" s="89"/>
      <c r="FO30" s="89"/>
      <c r="FP30" s="89"/>
      <c r="FQ30" s="89"/>
      <c r="FR30" s="89"/>
      <c r="FS30" s="89"/>
      <c r="FT30" s="89"/>
      <c r="FU30" s="89"/>
      <c r="FV30" s="89"/>
      <c r="FW30" s="89"/>
      <c r="FX30" s="89"/>
      <c r="FY30" s="89"/>
      <c r="FZ30" s="89"/>
      <c r="GA30" s="89"/>
      <c r="GB30" s="89"/>
      <c r="GC30" s="89"/>
      <c r="GD30" s="89"/>
      <c r="GE30" s="89"/>
      <c r="GF30" s="89"/>
      <c r="GG30" s="89"/>
      <c r="GH30" s="89"/>
      <c r="GI30" s="89"/>
      <c r="GJ30" s="89"/>
      <c r="GK30" s="89"/>
      <c r="GL30" s="89"/>
      <c r="GM30" s="89"/>
      <c r="GN30" s="89"/>
      <c r="GO30" s="89"/>
      <c r="GP30" s="89"/>
      <c r="GQ30" s="89"/>
      <c r="GR30" s="89"/>
      <c r="GS30" s="89"/>
      <c r="GT30" s="89"/>
      <c r="GU30" s="89"/>
      <c r="GV30" s="89"/>
      <c r="GW30" s="89"/>
      <c r="GX30" s="89"/>
      <c r="GY30" s="89"/>
      <c r="GZ30" s="89"/>
      <c r="HA30" s="89"/>
      <c r="HB30" s="89"/>
      <c r="HC30" s="89"/>
      <c r="HD30" s="89"/>
      <c r="HE30" s="89"/>
      <c r="HF30" s="89"/>
      <c r="HG30" s="89"/>
      <c r="HH30" s="89"/>
      <c r="HI30" s="89"/>
      <c r="HJ30" s="89"/>
      <c r="HK30" s="89"/>
      <c r="HL30" s="89"/>
      <c r="HM30" s="89"/>
      <c r="HN30" s="89"/>
      <c r="HO30" s="89"/>
      <c r="HP30" s="89"/>
      <c r="HQ30" s="89"/>
      <c r="HR30" s="89"/>
      <c r="HS30" s="89"/>
      <c r="HT30" s="89"/>
      <c r="HU30" s="89"/>
      <c r="HV30" s="89"/>
      <c r="HW30" s="89"/>
      <c r="HX30" s="89"/>
      <c r="HY30" s="89"/>
      <c r="HZ30" s="89"/>
      <c r="IA30" s="89"/>
      <c r="IB30" s="89"/>
      <c r="IC30" s="89"/>
      <c r="ID30" s="89"/>
      <c r="IE30" s="89"/>
      <c r="IF30" s="89"/>
      <c r="IG30" s="89"/>
      <c r="IH30" s="89"/>
      <c r="II30" s="89"/>
      <c r="IJ30" s="89"/>
      <c r="IK30" s="89"/>
      <c r="IL30" s="89"/>
      <c r="IM30" s="89"/>
      <c r="IN30" s="89"/>
      <c r="IO30" s="89"/>
      <c r="IP30" s="89"/>
      <c r="IQ30" s="89"/>
      <c r="IR30" s="89"/>
      <c r="IS30" s="89"/>
      <c r="IT30" s="89"/>
      <c r="IU30" s="89"/>
      <c r="IV30" s="89"/>
    </row>
    <row r="31" s="85" customFormat="1" customHeight="1" spans="1:256">
      <c r="A31" s="100">
        <v>25</v>
      </c>
      <c r="B31" s="101" t="s">
        <v>137</v>
      </c>
      <c r="C31" s="101" t="s">
        <v>40</v>
      </c>
      <c r="D31" s="101" t="s">
        <v>138</v>
      </c>
      <c r="E31" s="101" t="s">
        <v>139</v>
      </c>
      <c r="F31" s="101" t="s">
        <v>140</v>
      </c>
      <c r="G31" s="101" t="s">
        <v>89</v>
      </c>
      <c r="H31" s="102">
        <f t="shared" si="0"/>
        <v>66.68</v>
      </c>
      <c r="I31" s="40">
        <v>66.68</v>
      </c>
      <c r="J31" s="118"/>
      <c r="K31" s="118"/>
      <c r="L31" s="102">
        <f t="shared" si="5"/>
        <v>66.68</v>
      </c>
      <c r="M31" s="115">
        <v>66.68</v>
      </c>
      <c r="N31" s="116">
        <f t="shared" si="1"/>
        <v>1</v>
      </c>
      <c r="O31" s="117">
        <f t="shared" si="6"/>
        <v>1</v>
      </c>
      <c r="P31" s="102">
        <f t="shared" si="7"/>
        <v>0</v>
      </c>
      <c r="Q31" s="118" t="s">
        <v>54</v>
      </c>
      <c r="R31" s="118">
        <v>2021.05</v>
      </c>
      <c r="S31" s="118"/>
      <c r="T31" s="86"/>
      <c r="U31" s="86"/>
      <c r="V31" s="86"/>
      <c r="W31" s="86"/>
      <c r="X31" s="86"/>
      <c r="Y31" s="86"/>
      <c r="Z31" s="86"/>
      <c r="AA31" s="86"/>
      <c r="AB31" s="86"/>
      <c r="AC31" s="86"/>
      <c r="AD31" s="86"/>
      <c r="AE31" s="86"/>
      <c r="AF31" s="86"/>
      <c r="AG31" s="86"/>
      <c r="AH31" s="86"/>
      <c r="AI31" s="86"/>
      <c r="AJ31" s="86"/>
      <c r="AK31" s="86"/>
      <c r="AL31" s="86"/>
      <c r="AM31" s="86"/>
      <c r="AN31" s="86"/>
      <c r="AO31" s="86"/>
      <c r="AP31" s="86"/>
      <c r="AQ31" s="86"/>
      <c r="AR31" s="86"/>
      <c r="AS31" s="86"/>
      <c r="AT31" s="86"/>
      <c r="AU31" s="86"/>
      <c r="AV31" s="86"/>
      <c r="AW31" s="86"/>
      <c r="AX31" s="86"/>
      <c r="AY31" s="86"/>
      <c r="AZ31" s="86"/>
      <c r="BA31" s="86"/>
      <c r="BB31" s="86"/>
      <c r="BC31" s="86"/>
      <c r="BD31" s="86"/>
      <c r="BE31" s="86"/>
      <c r="BF31" s="86"/>
      <c r="BG31" s="86"/>
      <c r="BH31" s="86"/>
      <c r="BI31" s="86"/>
      <c r="BJ31" s="86"/>
      <c r="BK31" s="86"/>
      <c r="BL31" s="86"/>
      <c r="BM31" s="86"/>
      <c r="BN31" s="86"/>
      <c r="BO31" s="86"/>
      <c r="BP31" s="86"/>
      <c r="BQ31" s="86"/>
      <c r="BR31" s="86"/>
      <c r="BS31" s="86"/>
      <c r="BT31" s="86"/>
      <c r="BU31" s="86"/>
      <c r="BV31" s="86"/>
      <c r="BW31" s="86"/>
      <c r="BX31" s="86"/>
      <c r="BY31" s="86"/>
      <c r="BZ31" s="86"/>
      <c r="CA31" s="86"/>
      <c r="CB31" s="86"/>
      <c r="CC31" s="86"/>
      <c r="CD31" s="86"/>
      <c r="CE31" s="86"/>
      <c r="CF31" s="86"/>
      <c r="CG31" s="86"/>
      <c r="CH31" s="86"/>
      <c r="CI31" s="86"/>
      <c r="CJ31" s="86"/>
      <c r="CK31" s="86"/>
      <c r="CL31" s="86"/>
      <c r="CM31" s="86"/>
      <c r="CN31" s="86"/>
      <c r="CO31" s="86"/>
      <c r="CP31" s="86"/>
      <c r="CQ31" s="86"/>
      <c r="CR31" s="86"/>
      <c r="CS31" s="86"/>
      <c r="CT31" s="86"/>
      <c r="CU31" s="86"/>
      <c r="CV31" s="86"/>
      <c r="CW31" s="86"/>
      <c r="CX31" s="86"/>
      <c r="CY31" s="86"/>
      <c r="CZ31" s="86"/>
      <c r="DA31" s="86"/>
      <c r="DB31" s="86"/>
      <c r="DC31" s="86"/>
      <c r="DD31" s="86"/>
      <c r="DE31" s="86"/>
      <c r="DF31" s="86"/>
      <c r="DG31" s="86"/>
      <c r="DH31" s="86"/>
      <c r="DI31" s="86"/>
      <c r="DJ31" s="86"/>
      <c r="DK31" s="86"/>
      <c r="DL31" s="86"/>
      <c r="DM31" s="86"/>
      <c r="DN31" s="86"/>
      <c r="DO31" s="86"/>
      <c r="DP31" s="86"/>
      <c r="DQ31" s="86"/>
      <c r="DR31" s="86"/>
      <c r="DS31" s="86"/>
      <c r="DT31" s="86"/>
      <c r="DU31" s="86"/>
      <c r="DV31" s="86"/>
      <c r="DW31" s="86"/>
      <c r="DX31" s="86"/>
      <c r="DY31" s="86"/>
      <c r="DZ31" s="86"/>
      <c r="EA31" s="86"/>
      <c r="EB31" s="86"/>
      <c r="EC31" s="86"/>
      <c r="ED31" s="86"/>
      <c r="EE31" s="86"/>
      <c r="EF31" s="86"/>
      <c r="EG31" s="86"/>
      <c r="EH31" s="86"/>
      <c r="EI31" s="86"/>
      <c r="EJ31" s="86"/>
      <c r="EK31" s="86"/>
      <c r="EL31" s="86"/>
      <c r="EM31" s="86"/>
      <c r="EN31" s="86"/>
      <c r="EO31" s="86"/>
      <c r="EP31" s="86"/>
      <c r="EQ31" s="86"/>
      <c r="ER31" s="86"/>
      <c r="ES31" s="86"/>
      <c r="ET31" s="86"/>
      <c r="EU31" s="86"/>
      <c r="EV31" s="86"/>
      <c r="EW31" s="86"/>
      <c r="EX31" s="86"/>
      <c r="EY31" s="86"/>
      <c r="EZ31" s="86"/>
      <c r="FA31" s="86"/>
      <c r="FB31" s="86"/>
      <c r="FC31" s="86"/>
      <c r="FD31" s="89"/>
      <c r="FE31" s="89"/>
      <c r="FF31" s="89"/>
      <c r="FG31" s="89"/>
      <c r="FH31" s="89"/>
      <c r="FI31" s="89"/>
      <c r="FJ31" s="89"/>
      <c r="FK31" s="89"/>
      <c r="FL31" s="89"/>
      <c r="FM31" s="89"/>
      <c r="FN31" s="89"/>
      <c r="FO31" s="89"/>
      <c r="FP31" s="89"/>
      <c r="FQ31" s="89"/>
      <c r="FR31" s="89"/>
      <c r="FS31" s="89"/>
      <c r="FT31" s="89"/>
      <c r="FU31" s="89"/>
      <c r="FV31" s="89"/>
      <c r="FW31" s="89"/>
      <c r="FX31" s="89"/>
      <c r="FY31" s="89"/>
      <c r="FZ31" s="89"/>
      <c r="GA31" s="89"/>
      <c r="GB31" s="89"/>
      <c r="GC31" s="89"/>
      <c r="GD31" s="89"/>
      <c r="GE31" s="89"/>
      <c r="GF31" s="89"/>
      <c r="GG31" s="89"/>
      <c r="GH31" s="89"/>
      <c r="GI31" s="89"/>
      <c r="GJ31" s="89"/>
      <c r="GK31" s="89"/>
      <c r="GL31" s="89"/>
      <c r="GM31" s="89"/>
      <c r="GN31" s="89"/>
      <c r="GO31" s="89"/>
      <c r="GP31" s="89"/>
      <c r="GQ31" s="89"/>
      <c r="GR31" s="89"/>
      <c r="GS31" s="89"/>
      <c r="GT31" s="89"/>
      <c r="GU31" s="89"/>
      <c r="GV31" s="89"/>
      <c r="GW31" s="89"/>
      <c r="GX31" s="89"/>
      <c r="GY31" s="89"/>
      <c r="GZ31" s="89"/>
      <c r="HA31" s="89"/>
      <c r="HB31" s="89"/>
      <c r="HC31" s="89"/>
      <c r="HD31" s="89"/>
      <c r="HE31" s="89"/>
      <c r="HF31" s="89"/>
      <c r="HG31" s="89"/>
      <c r="HH31" s="89"/>
      <c r="HI31" s="89"/>
      <c r="HJ31" s="89"/>
      <c r="HK31" s="89"/>
      <c r="HL31" s="89"/>
      <c r="HM31" s="89"/>
      <c r="HN31" s="89"/>
      <c r="HO31" s="89"/>
      <c r="HP31" s="89"/>
      <c r="HQ31" s="89"/>
      <c r="HR31" s="89"/>
      <c r="HS31" s="89"/>
      <c r="HT31" s="89"/>
      <c r="HU31" s="89"/>
      <c r="HV31" s="89"/>
      <c r="HW31" s="89"/>
      <c r="HX31" s="89"/>
      <c r="HY31" s="89"/>
      <c r="HZ31" s="89"/>
      <c r="IA31" s="89"/>
      <c r="IB31" s="89"/>
      <c r="IC31" s="89"/>
      <c r="ID31" s="89"/>
      <c r="IE31" s="89"/>
      <c r="IF31" s="89"/>
      <c r="IG31" s="89"/>
      <c r="IH31" s="89"/>
      <c r="II31" s="89"/>
      <c r="IJ31" s="89"/>
      <c r="IK31" s="89"/>
      <c r="IL31" s="89"/>
      <c r="IM31" s="89"/>
      <c r="IN31" s="89"/>
      <c r="IO31" s="89"/>
      <c r="IP31" s="89"/>
      <c r="IQ31" s="89"/>
      <c r="IR31" s="89"/>
      <c r="IS31" s="89"/>
      <c r="IT31" s="89"/>
      <c r="IU31" s="89"/>
      <c r="IV31" s="89"/>
    </row>
    <row r="32" customHeight="1" spans="1:19">
      <c r="A32" s="100">
        <v>26</v>
      </c>
      <c r="B32" s="40" t="s">
        <v>141</v>
      </c>
      <c r="C32" s="101" t="s">
        <v>142</v>
      </c>
      <c r="D32" s="101" t="s">
        <v>143</v>
      </c>
      <c r="E32" s="101" t="s">
        <v>26</v>
      </c>
      <c r="F32" s="101" t="s">
        <v>144</v>
      </c>
      <c r="G32" s="101" t="s">
        <v>145</v>
      </c>
      <c r="H32" s="102">
        <f t="shared" si="0"/>
        <v>244.76861</v>
      </c>
      <c r="I32" s="40">
        <f>115+5.8717</f>
        <v>120.8717</v>
      </c>
      <c r="J32" s="40">
        <f>132-8.10309</f>
        <v>123.89691</v>
      </c>
      <c r="K32" s="118"/>
      <c r="L32" s="102">
        <f t="shared" si="5"/>
        <v>244.76861</v>
      </c>
      <c r="M32" s="115">
        <v>244.76861</v>
      </c>
      <c r="N32" s="116">
        <f t="shared" si="1"/>
        <v>1</v>
      </c>
      <c r="O32" s="117">
        <f t="shared" si="6"/>
        <v>1</v>
      </c>
      <c r="P32" s="102">
        <f t="shared" si="7"/>
        <v>0</v>
      </c>
      <c r="Q32" s="114" t="s">
        <v>29</v>
      </c>
      <c r="R32" s="114">
        <v>2021.12</v>
      </c>
      <c r="S32" s="114"/>
    </row>
    <row r="33" customHeight="1" spans="1:19">
      <c r="A33" s="100">
        <v>27</v>
      </c>
      <c r="B33" s="40" t="s">
        <v>146</v>
      </c>
      <c r="C33" s="101" t="s">
        <v>147</v>
      </c>
      <c r="D33" s="101" t="s">
        <v>148</v>
      </c>
      <c r="E33" s="101" t="s">
        <v>26</v>
      </c>
      <c r="F33" s="101" t="s">
        <v>37</v>
      </c>
      <c r="G33" s="101" t="s">
        <v>149</v>
      </c>
      <c r="H33" s="102">
        <f t="shared" si="0"/>
        <v>0.196</v>
      </c>
      <c r="I33" s="118"/>
      <c r="J33" s="118"/>
      <c r="K33" s="40">
        <v>0.196</v>
      </c>
      <c r="L33" s="102">
        <f t="shared" si="5"/>
        <v>0.196</v>
      </c>
      <c r="M33" s="119">
        <v>0.196</v>
      </c>
      <c r="N33" s="116">
        <f t="shared" si="1"/>
        <v>1</v>
      </c>
      <c r="O33" s="117">
        <f t="shared" si="6"/>
        <v>1</v>
      </c>
      <c r="P33" s="102">
        <f t="shared" si="7"/>
        <v>0</v>
      </c>
      <c r="Q33" s="114" t="s">
        <v>29</v>
      </c>
      <c r="R33" s="114">
        <v>2021.11</v>
      </c>
      <c r="S33" s="114"/>
    </row>
    <row r="34" customHeight="1" spans="1:19">
      <c r="A34" s="100">
        <v>28</v>
      </c>
      <c r="B34" s="101" t="s">
        <v>150</v>
      </c>
      <c r="C34" s="101" t="s">
        <v>151</v>
      </c>
      <c r="D34" s="101" t="s">
        <v>152</v>
      </c>
      <c r="E34" s="101" t="s">
        <v>26</v>
      </c>
      <c r="F34" s="101" t="s">
        <v>153</v>
      </c>
      <c r="G34" s="101" t="s">
        <v>154</v>
      </c>
      <c r="H34" s="102">
        <f t="shared" si="0"/>
        <v>227.150125</v>
      </c>
      <c r="I34" s="118"/>
      <c r="J34" s="118">
        <v>111.804866</v>
      </c>
      <c r="K34" s="40">
        <f>50+65.345259</f>
        <v>115.345259</v>
      </c>
      <c r="L34" s="102">
        <f t="shared" si="5"/>
        <v>227.150125</v>
      </c>
      <c r="M34" s="115">
        <v>227.150125</v>
      </c>
      <c r="N34" s="116">
        <f t="shared" si="1"/>
        <v>1</v>
      </c>
      <c r="O34" s="117">
        <f t="shared" si="6"/>
        <v>1</v>
      </c>
      <c r="P34" s="102">
        <f t="shared" si="7"/>
        <v>0</v>
      </c>
      <c r="Q34" s="114" t="s">
        <v>29</v>
      </c>
      <c r="R34" s="114">
        <v>2021.11</v>
      </c>
      <c r="S34" s="114"/>
    </row>
    <row r="35" s="85" customFormat="1" customHeight="1" spans="1:256">
      <c r="A35" s="100">
        <v>29</v>
      </c>
      <c r="B35" s="101" t="s">
        <v>155</v>
      </c>
      <c r="C35" s="101" t="s">
        <v>156</v>
      </c>
      <c r="D35" s="101" t="s">
        <v>157</v>
      </c>
      <c r="E35" s="101" t="s">
        <v>158</v>
      </c>
      <c r="F35" s="101" t="s">
        <v>159</v>
      </c>
      <c r="G35" s="101" t="s">
        <v>160</v>
      </c>
      <c r="H35" s="102">
        <f t="shared" si="0"/>
        <v>73.734391</v>
      </c>
      <c r="I35" s="118"/>
      <c r="J35" s="118"/>
      <c r="K35" s="40">
        <f>74-0.265609</f>
        <v>73.734391</v>
      </c>
      <c r="L35" s="102">
        <f t="shared" si="5"/>
        <v>73.734391</v>
      </c>
      <c r="M35" s="115">
        <f>H35</f>
        <v>73.734391</v>
      </c>
      <c r="N35" s="116">
        <f t="shared" si="1"/>
        <v>1</v>
      </c>
      <c r="O35" s="117">
        <f t="shared" si="6"/>
        <v>1</v>
      </c>
      <c r="P35" s="102">
        <f t="shared" si="7"/>
        <v>0</v>
      </c>
      <c r="Q35" s="114" t="s">
        <v>29</v>
      </c>
      <c r="R35" s="114">
        <v>2021.12</v>
      </c>
      <c r="S35" s="123"/>
      <c r="T35" s="86"/>
      <c r="U35" s="86"/>
      <c r="V35" s="86"/>
      <c r="W35" s="86"/>
      <c r="X35" s="86"/>
      <c r="Y35" s="86"/>
      <c r="Z35" s="86"/>
      <c r="AA35" s="86"/>
      <c r="AB35" s="86"/>
      <c r="AC35" s="86"/>
      <c r="AD35" s="86"/>
      <c r="AE35" s="86"/>
      <c r="AF35" s="86"/>
      <c r="AG35" s="86"/>
      <c r="AH35" s="86"/>
      <c r="AI35" s="86"/>
      <c r="AJ35" s="86"/>
      <c r="AK35" s="86"/>
      <c r="AL35" s="86"/>
      <c r="AM35" s="86"/>
      <c r="AN35" s="86"/>
      <c r="AO35" s="86"/>
      <c r="AP35" s="86"/>
      <c r="AQ35" s="86"/>
      <c r="AR35" s="86"/>
      <c r="AS35" s="86"/>
      <c r="AT35" s="86"/>
      <c r="AU35" s="86"/>
      <c r="AV35" s="86"/>
      <c r="AW35" s="86"/>
      <c r="AX35" s="86"/>
      <c r="AY35" s="86"/>
      <c r="AZ35" s="86"/>
      <c r="BA35" s="86"/>
      <c r="BB35" s="86"/>
      <c r="BC35" s="86"/>
      <c r="BD35" s="86"/>
      <c r="BE35" s="86"/>
      <c r="BF35" s="86"/>
      <c r="BG35" s="86"/>
      <c r="BH35" s="86"/>
      <c r="BI35" s="86"/>
      <c r="BJ35" s="86"/>
      <c r="BK35" s="86"/>
      <c r="BL35" s="86"/>
      <c r="BM35" s="86"/>
      <c r="BN35" s="86"/>
      <c r="BO35" s="86"/>
      <c r="BP35" s="86"/>
      <c r="BQ35" s="86"/>
      <c r="BR35" s="86"/>
      <c r="BS35" s="86"/>
      <c r="BT35" s="86"/>
      <c r="BU35" s="86"/>
      <c r="BV35" s="86"/>
      <c r="BW35" s="86"/>
      <c r="BX35" s="86"/>
      <c r="BY35" s="86"/>
      <c r="BZ35" s="86"/>
      <c r="CA35" s="86"/>
      <c r="CB35" s="86"/>
      <c r="CC35" s="86"/>
      <c r="CD35" s="86"/>
      <c r="CE35" s="86"/>
      <c r="CF35" s="86"/>
      <c r="CG35" s="86"/>
      <c r="CH35" s="86"/>
      <c r="CI35" s="86"/>
      <c r="CJ35" s="86"/>
      <c r="CK35" s="86"/>
      <c r="CL35" s="86"/>
      <c r="CM35" s="86"/>
      <c r="CN35" s="86"/>
      <c r="CO35" s="86"/>
      <c r="CP35" s="86"/>
      <c r="CQ35" s="86"/>
      <c r="CR35" s="86"/>
      <c r="CS35" s="86"/>
      <c r="CT35" s="86"/>
      <c r="CU35" s="86"/>
      <c r="CV35" s="86"/>
      <c r="CW35" s="86"/>
      <c r="CX35" s="86"/>
      <c r="CY35" s="86"/>
      <c r="CZ35" s="86"/>
      <c r="DA35" s="86"/>
      <c r="DB35" s="86"/>
      <c r="DC35" s="86"/>
      <c r="DD35" s="86"/>
      <c r="DE35" s="86"/>
      <c r="DF35" s="86"/>
      <c r="DG35" s="86"/>
      <c r="DH35" s="86"/>
      <c r="DI35" s="86"/>
      <c r="DJ35" s="86"/>
      <c r="DK35" s="86"/>
      <c r="DL35" s="86"/>
      <c r="DM35" s="86"/>
      <c r="DN35" s="86"/>
      <c r="DO35" s="86"/>
      <c r="DP35" s="86"/>
      <c r="DQ35" s="86"/>
      <c r="DR35" s="86"/>
      <c r="DS35" s="86"/>
      <c r="DT35" s="86"/>
      <c r="DU35" s="86"/>
      <c r="DV35" s="86"/>
      <c r="DW35" s="86"/>
      <c r="DX35" s="86"/>
      <c r="DY35" s="86"/>
      <c r="DZ35" s="86"/>
      <c r="EA35" s="86"/>
      <c r="EB35" s="86"/>
      <c r="EC35" s="86"/>
      <c r="ED35" s="86"/>
      <c r="EE35" s="86"/>
      <c r="EF35" s="86"/>
      <c r="EG35" s="86"/>
      <c r="EH35" s="86"/>
      <c r="EI35" s="86"/>
      <c r="EJ35" s="86"/>
      <c r="EK35" s="86"/>
      <c r="EL35" s="86"/>
      <c r="EM35" s="86"/>
      <c r="EN35" s="86"/>
      <c r="EO35" s="86"/>
      <c r="EP35" s="86"/>
      <c r="EQ35" s="86"/>
      <c r="ER35" s="86"/>
      <c r="ES35" s="86"/>
      <c r="ET35" s="86"/>
      <c r="EU35" s="86"/>
      <c r="EV35" s="86"/>
      <c r="EW35" s="86"/>
      <c r="EX35" s="86"/>
      <c r="EY35" s="86"/>
      <c r="EZ35" s="86"/>
      <c r="FA35" s="86"/>
      <c r="FB35" s="86"/>
      <c r="FC35" s="86"/>
      <c r="FD35" s="89"/>
      <c r="FE35" s="89"/>
      <c r="FF35" s="89"/>
      <c r="FG35" s="89"/>
      <c r="FH35" s="89"/>
      <c r="FI35" s="89"/>
      <c r="FJ35" s="89"/>
      <c r="FK35" s="89"/>
      <c r="FL35" s="89"/>
      <c r="FM35" s="89"/>
      <c r="FN35" s="89"/>
      <c r="FO35" s="89"/>
      <c r="FP35" s="89"/>
      <c r="FQ35" s="89"/>
      <c r="FR35" s="89"/>
      <c r="FS35" s="89"/>
      <c r="FT35" s="89"/>
      <c r="FU35" s="89"/>
      <c r="FV35" s="89"/>
      <c r="FW35" s="89"/>
      <c r="FX35" s="89"/>
      <c r="FY35" s="89"/>
      <c r="FZ35" s="89"/>
      <c r="GA35" s="89"/>
      <c r="GB35" s="89"/>
      <c r="GC35" s="89"/>
      <c r="GD35" s="89"/>
      <c r="GE35" s="89"/>
      <c r="GF35" s="89"/>
      <c r="GG35" s="89"/>
      <c r="GH35" s="89"/>
      <c r="GI35" s="89"/>
      <c r="GJ35" s="89"/>
      <c r="GK35" s="89"/>
      <c r="GL35" s="89"/>
      <c r="GM35" s="89"/>
      <c r="GN35" s="89"/>
      <c r="GO35" s="89"/>
      <c r="GP35" s="89"/>
      <c r="GQ35" s="89"/>
      <c r="GR35" s="89"/>
      <c r="GS35" s="89"/>
      <c r="GT35" s="89"/>
      <c r="GU35" s="89"/>
      <c r="GV35" s="89"/>
      <c r="GW35" s="89"/>
      <c r="GX35" s="89"/>
      <c r="GY35" s="89"/>
      <c r="GZ35" s="89"/>
      <c r="HA35" s="89"/>
      <c r="HB35" s="89"/>
      <c r="HC35" s="89"/>
      <c r="HD35" s="89"/>
      <c r="HE35" s="89"/>
      <c r="HF35" s="89"/>
      <c r="HG35" s="89"/>
      <c r="HH35" s="89"/>
      <c r="HI35" s="89"/>
      <c r="HJ35" s="89"/>
      <c r="HK35" s="89"/>
      <c r="HL35" s="89"/>
      <c r="HM35" s="89"/>
      <c r="HN35" s="89"/>
      <c r="HO35" s="89"/>
      <c r="HP35" s="89"/>
      <c r="HQ35" s="89"/>
      <c r="HR35" s="89"/>
      <c r="HS35" s="89"/>
      <c r="HT35" s="89"/>
      <c r="HU35" s="89"/>
      <c r="HV35" s="89"/>
      <c r="HW35" s="89"/>
      <c r="HX35" s="89"/>
      <c r="HY35" s="89"/>
      <c r="HZ35" s="89"/>
      <c r="IA35" s="89"/>
      <c r="IB35" s="89"/>
      <c r="IC35" s="89"/>
      <c r="ID35" s="89"/>
      <c r="IE35" s="89"/>
      <c r="IF35" s="89"/>
      <c r="IG35" s="89"/>
      <c r="IH35" s="89"/>
      <c r="II35" s="89"/>
      <c r="IJ35" s="89"/>
      <c r="IK35" s="89"/>
      <c r="IL35" s="89"/>
      <c r="IM35" s="89"/>
      <c r="IN35" s="89"/>
      <c r="IO35" s="89"/>
      <c r="IP35" s="89"/>
      <c r="IQ35" s="89"/>
      <c r="IR35" s="89"/>
      <c r="IS35" s="89"/>
      <c r="IT35" s="89"/>
      <c r="IU35" s="89"/>
      <c r="IV35" s="89"/>
    </row>
    <row r="36" s="85" customFormat="1" customHeight="1" spans="1:256">
      <c r="A36" s="100">
        <v>30</v>
      </c>
      <c r="B36" s="101" t="s">
        <v>161</v>
      </c>
      <c r="C36" s="101" t="s">
        <v>162</v>
      </c>
      <c r="D36" s="101" t="s">
        <v>163</v>
      </c>
      <c r="E36" s="101" t="s">
        <v>108</v>
      </c>
      <c r="F36" s="101" t="s">
        <v>159</v>
      </c>
      <c r="G36" s="101" t="s">
        <v>164</v>
      </c>
      <c r="H36" s="102">
        <f t="shared" si="0"/>
        <v>150</v>
      </c>
      <c r="I36" s="118"/>
      <c r="J36" s="118"/>
      <c r="K36" s="40">
        <v>150</v>
      </c>
      <c r="L36" s="102">
        <f t="shared" si="5"/>
        <v>150</v>
      </c>
      <c r="M36" s="115">
        <v>150</v>
      </c>
      <c r="N36" s="116">
        <f t="shared" si="1"/>
        <v>1</v>
      </c>
      <c r="O36" s="117">
        <f t="shared" si="6"/>
        <v>1</v>
      </c>
      <c r="P36" s="102">
        <f t="shared" si="7"/>
        <v>0</v>
      </c>
      <c r="Q36" s="123" t="s">
        <v>29</v>
      </c>
      <c r="R36" s="124" t="s">
        <v>165</v>
      </c>
      <c r="S36" s="123"/>
      <c r="T36" s="86"/>
      <c r="U36" s="86"/>
      <c r="V36" s="86"/>
      <c r="W36" s="86"/>
      <c r="X36" s="86"/>
      <c r="Y36" s="86"/>
      <c r="Z36" s="86"/>
      <c r="AA36" s="86"/>
      <c r="AB36" s="86"/>
      <c r="AC36" s="86"/>
      <c r="AD36" s="86"/>
      <c r="AE36" s="86"/>
      <c r="AF36" s="86"/>
      <c r="AG36" s="86"/>
      <c r="AH36" s="86"/>
      <c r="AI36" s="86"/>
      <c r="AJ36" s="86"/>
      <c r="AK36" s="86"/>
      <c r="AL36" s="86"/>
      <c r="AM36" s="86"/>
      <c r="AN36" s="86"/>
      <c r="AO36" s="86"/>
      <c r="AP36" s="86"/>
      <c r="AQ36" s="86"/>
      <c r="AR36" s="86"/>
      <c r="AS36" s="86"/>
      <c r="AT36" s="86"/>
      <c r="AU36" s="86"/>
      <c r="AV36" s="86"/>
      <c r="AW36" s="86"/>
      <c r="AX36" s="86"/>
      <c r="AY36" s="86"/>
      <c r="AZ36" s="86"/>
      <c r="BA36" s="86"/>
      <c r="BB36" s="86"/>
      <c r="BC36" s="86"/>
      <c r="BD36" s="86"/>
      <c r="BE36" s="86"/>
      <c r="BF36" s="86"/>
      <c r="BG36" s="86"/>
      <c r="BH36" s="86"/>
      <c r="BI36" s="86"/>
      <c r="BJ36" s="86"/>
      <c r="BK36" s="86"/>
      <c r="BL36" s="86"/>
      <c r="BM36" s="86"/>
      <c r="BN36" s="86"/>
      <c r="BO36" s="86"/>
      <c r="BP36" s="86"/>
      <c r="BQ36" s="86"/>
      <c r="BR36" s="86"/>
      <c r="BS36" s="86"/>
      <c r="BT36" s="86"/>
      <c r="BU36" s="86"/>
      <c r="BV36" s="86"/>
      <c r="BW36" s="86"/>
      <c r="BX36" s="86"/>
      <c r="BY36" s="86"/>
      <c r="BZ36" s="86"/>
      <c r="CA36" s="86"/>
      <c r="CB36" s="86"/>
      <c r="CC36" s="86"/>
      <c r="CD36" s="86"/>
      <c r="CE36" s="86"/>
      <c r="CF36" s="86"/>
      <c r="CG36" s="86"/>
      <c r="CH36" s="86"/>
      <c r="CI36" s="86"/>
      <c r="CJ36" s="86"/>
      <c r="CK36" s="86"/>
      <c r="CL36" s="86"/>
      <c r="CM36" s="86"/>
      <c r="CN36" s="86"/>
      <c r="CO36" s="86"/>
      <c r="CP36" s="86"/>
      <c r="CQ36" s="86"/>
      <c r="CR36" s="86"/>
      <c r="CS36" s="86"/>
      <c r="CT36" s="86"/>
      <c r="CU36" s="86"/>
      <c r="CV36" s="86"/>
      <c r="CW36" s="86"/>
      <c r="CX36" s="86"/>
      <c r="CY36" s="86"/>
      <c r="CZ36" s="86"/>
      <c r="DA36" s="86"/>
      <c r="DB36" s="86"/>
      <c r="DC36" s="86"/>
      <c r="DD36" s="86"/>
      <c r="DE36" s="86"/>
      <c r="DF36" s="86"/>
      <c r="DG36" s="86"/>
      <c r="DH36" s="86"/>
      <c r="DI36" s="86"/>
      <c r="DJ36" s="86"/>
      <c r="DK36" s="86"/>
      <c r="DL36" s="86"/>
      <c r="DM36" s="86"/>
      <c r="DN36" s="86"/>
      <c r="DO36" s="86"/>
      <c r="DP36" s="86"/>
      <c r="DQ36" s="86"/>
      <c r="DR36" s="86"/>
      <c r="DS36" s="86"/>
      <c r="DT36" s="86"/>
      <c r="DU36" s="86"/>
      <c r="DV36" s="86"/>
      <c r="DW36" s="86"/>
      <c r="DX36" s="86"/>
      <c r="DY36" s="86"/>
      <c r="DZ36" s="86"/>
      <c r="EA36" s="86"/>
      <c r="EB36" s="86"/>
      <c r="EC36" s="86"/>
      <c r="ED36" s="86"/>
      <c r="EE36" s="86"/>
      <c r="EF36" s="86"/>
      <c r="EG36" s="86"/>
      <c r="EH36" s="86"/>
      <c r="EI36" s="86"/>
      <c r="EJ36" s="86"/>
      <c r="EK36" s="86"/>
      <c r="EL36" s="86"/>
      <c r="EM36" s="86"/>
      <c r="EN36" s="86"/>
      <c r="EO36" s="86"/>
      <c r="EP36" s="86"/>
      <c r="EQ36" s="86"/>
      <c r="ER36" s="86"/>
      <c r="ES36" s="86"/>
      <c r="ET36" s="86"/>
      <c r="EU36" s="86"/>
      <c r="EV36" s="86"/>
      <c r="EW36" s="86"/>
      <c r="EX36" s="86"/>
      <c r="EY36" s="86"/>
      <c r="EZ36" s="86"/>
      <c r="FA36" s="86"/>
      <c r="FB36" s="86"/>
      <c r="FC36" s="86"/>
      <c r="FD36" s="89"/>
      <c r="FE36" s="89"/>
      <c r="FF36" s="89"/>
      <c r="FG36" s="89"/>
      <c r="FH36" s="89"/>
      <c r="FI36" s="89"/>
      <c r="FJ36" s="89"/>
      <c r="FK36" s="89"/>
      <c r="FL36" s="89"/>
      <c r="FM36" s="89"/>
      <c r="FN36" s="89"/>
      <c r="FO36" s="89"/>
      <c r="FP36" s="89"/>
      <c r="FQ36" s="89"/>
      <c r="FR36" s="89"/>
      <c r="FS36" s="89"/>
      <c r="FT36" s="89"/>
      <c r="FU36" s="89"/>
      <c r="FV36" s="89"/>
      <c r="FW36" s="89"/>
      <c r="FX36" s="89"/>
      <c r="FY36" s="89"/>
      <c r="FZ36" s="89"/>
      <c r="GA36" s="89"/>
      <c r="GB36" s="89"/>
      <c r="GC36" s="89"/>
      <c r="GD36" s="89"/>
      <c r="GE36" s="89"/>
      <c r="GF36" s="89"/>
      <c r="GG36" s="89"/>
      <c r="GH36" s="89"/>
      <c r="GI36" s="89"/>
      <c r="GJ36" s="89"/>
      <c r="GK36" s="89"/>
      <c r="GL36" s="89"/>
      <c r="GM36" s="89"/>
      <c r="GN36" s="89"/>
      <c r="GO36" s="89"/>
      <c r="GP36" s="89"/>
      <c r="GQ36" s="89"/>
      <c r="GR36" s="89"/>
      <c r="GS36" s="89"/>
      <c r="GT36" s="89"/>
      <c r="GU36" s="89"/>
      <c r="GV36" s="89"/>
      <c r="GW36" s="89"/>
      <c r="GX36" s="89"/>
      <c r="GY36" s="89"/>
      <c r="GZ36" s="89"/>
      <c r="HA36" s="89"/>
      <c r="HB36" s="89"/>
      <c r="HC36" s="89"/>
      <c r="HD36" s="89"/>
      <c r="HE36" s="89"/>
      <c r="HF36" s="89"/>
      <c r="HG36" s="89"/>
      <c r="HH36" s="89"/>
      <c r="HI36" s="89"/>
      <c r="HJ36" s="89"/>
      <c r="HK36" s="89"/>
      <c r="HL36" s="89"/>
      <c r="HM36" s="89"/>
      <c r="HN36" s="89"/>
      <c r="HO36" s="89"/>
      <c r="HP36" s="89"/>
      <c r="HQ36" s="89"/>
      <c r="HR36" s="89"/>
      <c r="HS36" s="89"/>
      <c r="HT36" s="89"/>
      <c r="HU36" s="89"/>
      <c r="HV36" s="89"/>
      <c r="HW36" s="89"/>
      <c r="HX36" s="89"/>
      <c r="HY36" s="89"/>
      <c r="HZ36" s="89"/>
      <c r="IA36" s="89"/>
      <c r="IB36" s="89"/>
      <c r="IC36" s="89"/>
      <c r="ID36" s="89"/>
      <c r="IE36" s="89"/>
      <c r="IF36" s="89"/>
      <c r="IG36" s="89"/>
      <c r="IH36" s="89"/>
      <c r="II36" s="89"/>
      <c r="IJ36" s="89"/>
      <c r="IK36" s="89"/>
      <c r="IL36" s="89"/>
      <c r="IM36" s="89"/>
      <c r="IN36" s="89"/>
      <c r="IO36" s="89"/>
      <c r="IP36" s="89"/>
      <c r="IQ36" s="89"/>
      <c r="IR36" s="89"/>
      <c r="IS36" s="89"/>
      <c r="IT36" s="89"/>
      <c r="IU36" s="89"/>
      <c r="IV36" s="89"/>
    </row>
    <row r="37" s="85" customFormat="1" customHeight="1" spans="1:256">
      <c r="A37" s="100">
        <v>31</v>
      </c>
      <c r="B37" s="101" t="s">
        <v>166</v>
      </c>
      <c r="C37" s="101" t="s">
        <v>162</v>
      </c>
      <c r="D37" s="101" t="s">
        <v>167</v>
      </c>
      <c r="E37" s="101" t="s">
        <v>131</v>
      </c>
      <c r="F37" s="101" t="s">
        <v>159</v>
      </c>
      <c r="G37" s="101" t="s">
        <v>168</v>
      </c>
      <c r="H37" s="102">
        <f t="shared" si="0"/>
        <v>70</v>
      </c>
      <c r="I37" s="118"/>
      <c r="J37" s="118"/>
      <c r="K37" s="40">
        <v>70</v>
      </c>
      <c r="L37" s="102">
        <f t="shared" si="5"/>
        <v>70</v>
      </c>
      <c r="M37" s="115">
        <v>70</v>
      </c>
      <c r="N37" s="116">
        <f t="shared" si="1"/>
        <v>1</v>
      </c>
      <c r="O37" s="117">
        <f t="shared" si="6"/>
        <v>1</v>
      </c>
      <c r="P37" s="102">
        <f t="shared" si="7"/>
        <v>0</v>
      </c>
      <c r="Q37" s="123" t="s">
        <v>29</v>
      </c>
      <c r="R37" s="124" t="s">
        <v>169</v>
      </c>
      <c r="S37" s="123"/>
      <c r="T37" s="86"/>
      <c r="U37" s="86"/>
      <c r="V37" s="86"/>
      <c r="W37" s="86"/>
      <c r="X37" s="86"/>
      <c r="Y37" s="86"/>
      <c r="Z37" s="86"/>
      <c r="AA37" s="86"/>
      <c r="AB37" s="86"/>
      <c r="AC37" s="86"/>
      <c r="AD37" s="86"/>
      <c r="AE37" s="86"/>
      <c r="AF37" s="86"/>
      <c r="AG37" s="86"/>
      <c r="AH37" s="86"/>
      <c r="AI37" s="86"/>
      <c r="AJ37" s="86"/>
      <c r="AK37" s="86"/>
      <c r="AL37" s="86"/>
      <c r="AM37" s="86"/>
      <c r="AN37" s="86"/>
      <c r="AO37" s="86"/>
      <c r="AP37" s="86"/>
      <c r="AQ37" s="86"/>
      <c r="AR37" s="86"/>
      <c r="AS37" s="86"/>
      <c r="AT37" s="86"/>
      <c r="AU37" s="86"/>
      <c r="AV37" s="86"/>
      <c r="AW37" s="86"/>
      <c r="AX37" s="86"/>
      <c r="AY37" s="86"/>
      <c r="AZ37" s="86"/>
      <c r="BA37" s="86"/>
      <c r="BB37" s="86"/>
      <c r="BC37" s="86"/>
      <c r="BD37" s="86"/>
      <c r="BE37" s="86"/>
      <c r="BF37" s="86"/>
      <c r="BG37" s="86"/>
      <c r="BH37" s="86"/>
      <c r="BI37" s="86"/>
      <c r="BJ37" s="86"/>
      <c r="BK37" s="86"/>
      <c r="BL37" s="86"/>
      <c r="BM37" s="86"/>
      <c r="BN37" s="86"/>
      <c r="BO37" s="86"/>
      <c r="BP37" s="86"/>
      <c r="BQ37" s="86"/>
      <c r="BR37" s="86"/>
      <c r="BS37" s="86"/>
      <c r="BT37" s="86"/>
      <c r="BU37" s="86"/>
      <c r="BV37" s="86"/>
      <c r="BW37" s="86"/>
      <c r="BX37" s="86"/>
      <c r="BY37" s="86"/>
      <c r="BZ37" s="86"/>
      <c r="CA37" s="86"/>
      <c r="CB37" s="86"/>
      <c r="CC37" s="86"/>
      <c r="CD37" s="86"/>
      <c r="CE37" s="86"/>
      <c r="CF37" s="86"/>
      <c r="CG37" s="86"/>
      <c r="CH37" s="86"/>
      <c r="CI37" s="86"/>
      <c r="CJ37" s="86"/>
      <c r="CK37" s="86"/>
      <c r="CL37" s="86"/>
      <c r="CM37" s="86"/>
      <c r="CN37" s="86"/>
      <c r="CO37" s="86"/>
      <c r="CP37" s="86"/>
      <c r="CQ37" s="86"/>
      <c r="CR37" s="86"/>
      <c r="CS37" s="86"/>
      <c r="CT37" s="86"/>
      <c r="CU37" s="86"/>
      <c r="CV37" s="86"/>
      <c r="CW37" s="86"/>
      <c r="CX37" s="86"/>
      <c r="CY37" s="86"/>
      <c r="CZ37" s="86"/>
      <c r="DA37" s="86"/>
      <c r="DB37" s="86"/>
      <c r="DC37" s="86"/>
      <c r="DD37" s="86"/>
      <c r="DE37" s="86"/>
      <c r="DF37" s="86"/>
      <c r="DG37" s="86"/>
      <c r="DH37" s="86"/>
      <c r="DI37" s="86"/>
      <c r="DJ37" s="86"/>
      <c r="DK37" s="86"/>
      <c r="DL37" s="86"/>
      <c r="DM37" s="86"/>
      <c r="DN37" s="86"/>
      <c r="DO37" s="86"/>
      <c r="DP37" s="86"/>
      <c r="DQ37" s="86"/>
      <c r="DR37" s="86"/>
      <c r="DS37" s="86"/>
      <c r="DT37" s="86"/>
      <c r="DU37" s="86"/>
      <c r="DV37" s="86"/>
      <c r="DW37" s="86"/>
      <c r="DX37" s="86"/>
      <c r="DY37" s="86"/>
      <c r="DZ37" s="86"/>
      <c r="EA37" s="86"/>
      <c r="EB37" s="86"/>
      <c r="EC37" s="86"/>
      <c r="ED37" s="86"/>
      <c r="EE37" s="86"/>
      <c r="EF37" s="86"/>
      <c r="EG37" s="86"/>
      <c r="EH37" s="86"/>
      <c r="EI37" s="86"/>
      <c r="EJ37" s="86"/>
      <c r="EK37" s="86"/>
      <c r="EL37" s="86"/>
      <c r="EM37" s="86"/>
      <c r="EN37" s="86"/>
      <c r="EO37" s="86"/>
      <c r="EP37" s="86"/>
      <c r="EQ37" s="86"/>
      <c r="ER37" s="86"/>
      <c r="ES37" s="86"/>
      <c r="ET37" s="86"/>
      <c r="EU37" s="86"/>
      <c r="EV37" s="86"/>
      <c r="EW37" s="86"/>
      <c r="EX37" s="86"/>
      <c r="EY37" s="86"/>
      <c r="EZ37" s="86"/>
      <c r="FA37" s="86"/>
      <c r="FB37" s="86"/>
      <c r="FC37" s="86"/>
      <c r="FD37" s="89"/>
      <c r="FE37" s="89"/>
      <c r="FF37" s="89"/>
      <c r="FG37" s="89"/>
      <c r="FH37" s="89"/>
      <c r="FI37" s="89"/>
      <c r="FJ37" s="89"/>
      <c r="FK37" s="89"/>
      <c r="FL37" s="89"/>
      <c r="FM37" s="89"/>
      <c r="FN37" s="89"/>
      <c r="FO37" s="89"/>
      <c r="FP37" s="89"/>
      <c r="FQ37" s="89"/>
      <c r="FR37" s="89"/>
      <c r="FS37" s="89"/>
      <c r="FT37" s="89"/>
      <c r="FU37" s="89"/>
      <c r="FV37" s="89"/>
      <c r="FW37" s="89"/>
      <c r="FX37" s="89"/>
      <c r="FY37" s="89"/>
      <c r="FZ37" s="89"/>
      <c r="GA37" s="89"/>
      <c r="GB37" s="89"/>
      <c r="GC37" s="89"/>
      <c r="GD37" s="89"/>
      <c r="GE37" s="89"/>
      <c r="GF37" s="89"/>
      <c r="GG37" s="89"/>
      <c r="GH37" s="89"/>
      <c r="GI37" s="89"/>
      <c r="GJ37" s="89"/>
      <c r="GK37" s="89"/>
      <c r="GL37" s="89"/>
      <c r="GM37" s="89"/>
      <c r="GN37" s="89"/>
      <c r="GO37" s="89"/>
      <c r="GP37" s="89"/>
      <c r="GQ37" s="89"/>
      <c r="GR37" s="89"/>
      <c r="GS37" s="89"/>
      <c r="GT37" s="89"/>
      <c r="GU37" s="89"/>
      <c r="GV37" s="89"/>
      <c r="GW37" s="89"/>
      <c r="GX37" s="89"/>
      <c r="GY37" s="89"/>
      <c r="GZ37" s="89"/>
      <c r="HA37" s="89"/>
      <c r="HB37" s="89"/>
      <c r="HC37" s="89"/>
      <c r="HD37" s="89"/>
      <c r="HE37" s="89"/>
      <c r="HF37" s="89"/>
      <c r="HG37" s="89"/>
      <c r="HH37" s="89"/>
      <c r="HI37" s="89"/>
      <c r="HJ37" s="89"/>
      <c r="HK37" s="89"/>
      <c r="HL37" s="89"/>
      <c r="HM37" s="89"/>
      <c r="HN37" s="89"/>
      <c r="HO37" s="89"/>
      <c r="HP37" s="89"/>
      <c r="HQ37" s="89"/>
      <c r="HR37" s="89"/>
      <c r="HS37" s="89"/>
      <c r="HT37" s="89"/>
      <c r="HU37" s="89"/>
      <c r="HV37" s="89"/>
      <c r="HW37" s="89"/>
      <c r="HX37" s="89"/>
      <c r="HY37" s="89"/>
      <c r="HZ37" s="89"/>
      <c r="IA37" s="89"/>
      <c r="IB37" s="89"/>
      <c r="IC37" s="89"/>
      <c r="ID37" s="89"/>
      <c r="IE37" s="89"/>
      <c r="IF37" s="89"/>
      <c r="IG37" s="89"/>
      <c r="IH37" s="89"/>
      <c r="II37" s="89"/>
      <c r="IJ37" s="89"/>
      <c r="IK37" s="89"/>
      <c r="IL37" s="89"/>
      <c r="IM37" s="89"/>
      <c r="IN37" s="89"/>
      <c r="IO37" s="89"/>
      <c r="IP37" s="89"/>
      <c r="IQ37" s="89"/>
      <c r="IR37" s="89"/>
      <c r="IS37" s="89"/>
      <c r="IT37" s="89"/>
      <c r="IU37" s="89"/>
      <c r="IV37" s="89"/>
    </row>
    <row r="38" s="85" customFormat="1" customHeight="1" spans="1:256">
      <c r="A38" s="100">
        <v>32</v>
      </c>
      <c r="B38" s="101" t="s">
        <v>170</v>
      </c>
      <c r="C38" s="101" t="s">
        <v>162</v>
      </c>
      <c r="D38" s="101" t="s">
        <v>171</v>
      </c>
      <c r="E38" s="101" t="s">
        <v>83</v>
      </c>
      <c r="F38" s="101" t="s">
        <v>159</v>
      </c>
      <c r="G38" s="101" t="s">
        <v>172</v>
      </c>
      <c r="H38" s="102">
        <f t="shared" si="0"/>
        <v>150</v>
      </c>
      <c r="I38" s="118"/>
      <c r="J38" s="118"/>
      <c r="K38" s="40">
        <v>150</v>
      </c>
      <c r="L38" s="102">
        <f t="shared" si="5"/>
        <v>150</v>
      </c>
      <c r="M38" s="115">
        <v>150</v>
      </c>
      <c r="N38" s="116">
        <f t="shared" si="1"/>
        <v>1</v>
      </c>
      <c r="O38" s="117">
        <f t="shared" si="6"/>
        <v>1</v>
      </c>
      <c r="P38" s="102">
        <f t="shared" si="7"/>
        <v>0</v>
      </c>
      <c r="Q38" s="123" t="s">
        <v>29</v>
      </c>
      <c r="R38" s="124" t="s">
        <v>173</v>
      </c>
      <c r="S38" s="123"/>
      <c r="T38" s="86"/>
      <c r="U38" s="86"/>
      <c r="V38" s="86"/>
      <c r="W38" s="86"/>
      <c r="X38" s="86"/>
      <c r="Y38" s="86"/>
      <c r="Z38" s="86"/>
      <c r="AA38" s="86"/>
      <c r="AB38" s="86"/>
      <c r="AC38" s="86"/>
      <c r="AD38" s="86"/>
      <c r="AE38" s="86"/>
      <c r="AF38" s="86"/>
      <c r="AG38" s="86"/>
      <c r="AH38" s="86"/>
      <c r="AI38" s="86"/>
      <c r="AJ38" s="86"/>
      <c r="AK38" s="86"/>
      <c r="AL38" s="86"/>
      <c r="AM38" s="86"/>
      <c r="AN38" s="86"/>
      <c r="AO38" s="86"/>
      <c r="AP38" s="86"/>
      <c r="AQ38" s="86"/>
      <c r="AR38" s="86"/>
      <c r="AS38" s="86"/>
      <c r="AT38" s="86"/>
      <c r="AU38" s="86"/>
      <c r="AV38" s="86"/>
      <c r="AW38" s="86"/>
      <c r="AX38" s="86"/>
      <c r="AY38" s="86"/>
      <c r="AZ38" s="86"/>
      <c r="BA38" s="86"/>
      <c r="BB38" s="86"/>
      <c r="BC38" s="86"/>
      <c r="BD38" s="86"/>
      <c r="BE38" s="86"/>
      <c r="BF38" s="86"/>
      <c r="BG38" s="86"/>
      <c r="BH38" s="86"/>
      <c r="BI38" s="86"/>
      <c r="BJ38" s="86"/>
      <c r="BK38" s="86"/>
      <c r="BL38" s="86"/>
      <c r="BM38" s="86"/>
      <c r="BN38" s="86"/>
      <c r="BO38" s="86"/>
      <c r="BP38" s="86"/>
      <c r="BQ38" s="86"/>
      <c r="BR38" s="86"/>
      <c r="BS38" s="86"/>
      <c r="BT38" s="86"/>
      <c r="BU38" s="86"/>
      <c r="BV38" s="86"/>
      <c r="BW38" s="86"/>
      <c r="BX38" s="86"/>
      <c r="BY38" s="86"/>
      <c r="BZ38" s="86"/>
      <c r="CA38" s="86"/>
      <c r="CB38" s="86"/>
      <c r="CC38" s="86"/>
      <c r="CD38" s="86"/>
      <c r="CE38" s="86"/>
      <c r="CF38" s="86"/>
      <c r="CG38" s="86"/>
      <c r="CH38" s="86"/>
      <c r="CI38" s="86"/>
      <c r="CJ38" s="86"/>
      <c r="CK38" s="86"/>
      <c r="CL38" s="86"/>
      <c r="CM38" s="86"/>
      <c r="CN38" s="86"/>
      <c r="CO38" s="86"/>
      <c r="CP38" s="86"/>
      <c r="CQ38" s="86"/>
      <c r="CR38" s="86"/>
      <c r="CS38" s="86"/>
      <c r="CT38" s="86"/>
      <c r="CU38" s="86"/>
      <c r="CV38" s="86"/>
      <c r="CW38" s="86"/>
      <c r="CX38" s="86"/>
      <c r="CY38" s="86"/>
      <c r="CZ38" s="86"/>
      <c r="DA38" s="86"/>
      <c r="DB38" s="86"/>
      <c r="DC38" s="86"/>
      <c r="DD38" s="86"/>
      <c r="DE38" s="86"/>
      <c r="DF38" s="86"/>
      <c r="DG38" s="86"/>
      <c r="DH38" s="86"/>
      <c r="DI38" s="86"/>
      <c r="DJ38" s="86"/>
      <c r="DK38" s="86"/>
      <c r="DL38" s="86"/>
      <c r="DM38" s="86"/>
      <c r="DN38" s="86"/>
      <c r="DO38" s="86"/>
      <c r="DP38" s="86"/>
      <c r="DQ38" s="86"/>
      <c r="DR38" s="86"/>
      <c r="DS38" s="86"/>
      <c r="DT38" s="86"/>
      <c r="DU38" s="86"/>
      <c r="DV38" s="86"/>
      <c r="DW38" s="86"/>
      <c r="DX38" s="86"/>
      <c r="DY38" s="86"/>
      <c r="DZ38" s="86"/>
      <c r="EA38" s="86"/>
      <c r="EB38" s="86"/>
      <c r="EC38" s="86"/>
      <c r="ED38" s="86"/>
      <c r="EE38" s="86"/>
      <c r="EF38" s="86"/>
      <c r="EG38" s="86"/>
      <c r="EH38" s="86"/>
      <c r="EI38" s="86"/>
      <c r="EJ38" s="86"/>
      <c r="EK38" s="86"/>
      <c r="EL38" s="86"/>
      <c r="EM38" s="86"/>
      <c r="EN38" s="86"/>
      <c r="EO38" s="86"/>
      <c r="EP38" s="86"/>
      <c r="EQ38" s="86"/>
      <c r="ER38" s="86"/>
      <c r="ES38" s="86"/>
      <c r="ET38" s="86"/>
      <c r="EU38" s="86"/>
      <c r="EV38" s="86"/>
      <c r="EW38" s="86"/>
      <c r="EX38" s="86"/>
      <c r="EY38" s="86"/>
      <c r="EZ38" s="86"/>
      <c r="FA38" s="86"/>
      <c r="FB38" s="86"/>
      <c r="FC38" s="86"/>
      <c r="FD38" s="89"/>
      <c r="FE38" s="89"/>
      <c r="FF38" s="89"/>
      <c r="FG38" s="89"/>
      <c r="FH38" s="89"/>
      <c r="FI38" s="89"/>
      <c r="FJ38" s="89"/>
      <c r="FK38" s="89"/>
      <c r="FL38" s="89"/>
      <c r="FM38" s="89"/>
      <c r="FN38" s="89"/>
      <c r="FO38" s="89"/>
      <c r="FP38" s="89"/>
      <c r="FQ38" s="89"/>
      <c r="FR38" s="89"/>
      <c r="FS38" s="89"/>
      <c r="FT38" s="89"/>
      <c r="FU38" s="89"/>
      <c r="FV38" s="89"/>
      <c r="FW38" s="89"/>
      <c r="FX38" s="89"/>
      <c r="FY38" s="89"/>
      <c r="FZ38" s="89"/>
      <c r="GA38" s="89"/>
      <c r="GB38" s="89"/>
      <c r="GC38" s="89"/>
      <c r="GD38" s="89"/>
      <c r="GE38" s="89"/>
      <c r="GF38" s="89"/>
      <c r="GG38" s="89"/>
      <c r="GH38" s="89"/>
      <c r="GI38" s="89"/>
      <c r="GJ38" s="89"/>
      <c r="GK38" s="89"/>
      <c r="GL38" s="89"/>
      <c r="GM38" s="89"/>
      <c r="GN38" s="89"/>
      <c r="GO38" s="89"/>
      <c r="GP38" s="89"/>
      <c r="GQ38" s="89"/>
      <c r="GR38" s="89"/>
      <c r="GS38" s="89"/>
      <c r="GT38" s="89"/>
      <c r="GU38" s="89"/>
      <c r="GV38" s="89"/>
      <c r="GW38" s="89"/>
      <c r="GX38" s="89"/>
      <c r="GY38" s="89"/>
      <c r="GZ38" s="89"/>
      <c r="HA38" s="89"/>
      <c r="HB38" s="89"/>
      <c r="HC38" s="89"/>
      <c r="HD38" s="89"/>
      <c r="HE38" s="89"/>
      <c r="HF38" s="89"/>
      <c r="HG38" s="89"/>
      <c r="HH38" s="89"/>
      <c r="HI38" s="89"/>
      <c r="HJ38" s="89"/>
      <c r="HK38" s="89"/>
      <c r="HL38" s="89"/>
      <c r="HM38" s="89"/>
      <c r="HN38" s="89"/>
      <c r="HO38" s="89"/>
      <c r="HP38" s="89"/>
      <c r="HQ38" s="89"/>
      <c r="HR38" s="89"/>
      <c r="HS38" s="89"/>
      <c r="HT38" s="89"/>
      <c r="HU38" s="89"/>
      <c r="HV38" s="89"/>
      <c r="HW38" s="89"/>
      <c r="HX38" s="89"/>
      <c r="HY38" s="89"/>
      <c r="HZ38" s="89"/>
      <c r="IA38" s="89"/>
      <c r="IB38" s="89"/>
      <c r="IC38" s="89"/>
      <c r="ID38" s="89"/>
      <c r="IE38" s="89"/>
      <c r="IF38" s="89"/>
      <c r="IG38" s="89"/>
      <c r="IH38" s="89"/>
      <c r="II38" s="89"/>
      <c r="IJ38" s="89"/>
      <c r="IK38" s="89"/>
      <c r="IL38" s="89"/>
      <c r="IM38" s="89"/>
      <c r="IN38" s="89"/>
      <c r="IO38" s="89"/>
      <c r="IP38" s="89"/>
      <c r="IQ38" s="89"/>
      <c r="IR38" s="89"/>
      <c r="IS38" s="89"/>
      <c r="IT38" s="89"/>
      <c r="IU38" s="89"/>
      <c r="IV38" s="89"/>
    </row>
    <row r="39" s="85" customFormat="1" customHeight="1" spans="1:256">
      <c r="A39" s="100">
        <v>33</v>
      </c>
      <c r="B39" s="101" t="s">
        <v>174</v>
      </c>
      <c r="C39" s="101" t="s">
        <v>162</v>
      </c>
      <c r="D39" s="101" t="s">
        <v>175</v>
      </c>
      <c r="E39" s="101" t="s">
        <v>117</v>
      </c>
      <c r="F39" s="101" t="s">
        <v>159</v>
      </c>
      <c r="G39" s="101" t="s">
        <v>176</v>
      </c>
      <c r="H39" s="102">
        <f t="shared" si="0"/>
        <v>360</v>
      </c>
      <c r="I39" s="118"/>
      <c r="J39" s="118"/>
      <c r="K39" s="40">
        <v>360</v>
      </c>
      <c r="L39" s="102">
        <f t="shared" si="5"/>
        <v>360</v>
      </c>
      <c r="M39" s="115">
        <v>360</v>
      </c>
      <c r="N39" s="116">
        <f>L39/H39</f>
        <v>1</v>
      </c>
      <c r="O39" s="117">
        <f t="shared" si="6"/>
        <v>1</v>
      </c>
      <c r="P39" s="102">
        <f t="shared" si="7"/>
        <v>0</v>
      </c>
      <c r="Q39" s="114" t="s">
        <v>29</v>
      </c>
      <c r="R39" s="114">
        <v>2021.12</v>
      </c>
      <c r="S39" s="123"/>
      <c r="T39" s="86"/>
      <c r="U39" s="86"/>
      <c r="V39" s="86"/>
      <c r="W39" s="86"/>
      <c r="X39" s="86"/>
      <c r="Y39" s="86"/>
      <c r="Z39" s="86"/>
      <c r="AA39" s="86"/>
      <c r="AB39" s="86"/>
      <c r="AC39" s="86"/>
      <c r="AD39" s="86"/>
      <c r="AE39" s="86"/>
      <c r="AF39" s="86"/>
      <c r="AG39" s="86"/>
      <c r="AH39" s="86"/>
      <c r="AI39" s="86"/>
      <c r="AJ39" s="86"/>
      <c r="AK39" s="86"/>
      <c r="AL39" s="86"/>
      <c r="AM39" s="86"/>
      <c r="AN39" s="86"/>
      <c r="AO39" s="86"/>
      <c r="AP39" s="86"/>
      <c r="AQ39" s="86"/>
      <c r="AR39" s="86"/>
      <c r="AS39" s="86"/>
      <c r="AT39" s="86"/>
      <c r="AU39" s="86"/>
      <c r="AV39" s="86"/>
      <c r="AW39" s="86"/>
      <c r="AX39" s="86"/>
      <c r="AY39" s="86"/>
      <c r="AZ39" s="86"/>
      <c r="BA39" s="86"/>
      <c r="BB39" s="86"/>
      <c r="BC39" s="86"/>
      <c r="BD39" s="86"/>
      <c r="BE39" s="86"/>
      <c r="BF39" s="86"/>
      <c r="BG39" s="86"/>
      <c r="BH39" s="86"/>
      <c r="BI39" s="86"/>
      <c r="BJ39" s="86"/>
      <c r="BK39" s="86"/>
      <c r="BL39" s="86"/>
      <c r="BM39" s="86"/>
      <c r="BN39" s="86"/>
      <c r="BO39" s="86"/>
      <c r="BP39" s="86"/>
      <c r="BQ39" s="86"/>
      <c r="BR39" s="86"/>
      <c r="BS39" s="86"/>
      <c r="BT39" s="86"/>
      <c r="BU39" s="86"/>
      <c r="BV39" s="86"/>
      <c r="BW39" s="86"/>
      <c r="BX39" s="86"/>
      <c r="BY39" s="86"/>
      <c r="BZ39" s="86"/>
      <c r="CA39" s="86"/>
      <c r="CB39" s="86"/>
      <c r="CC39" s="86"/>
      <c r="CD39" s="86"/>
      <c r="CE39" s="86"/>
      <c r="CF39" s="86"/>
      <c r="CG39" s="86"/>
      <c r="CH39" s="86"/>
      <c r="CI39" s="86"/>
      <c r="CJ39" s="86"/>
      <c r="CK39" s="86"/>
      <c r="CL39" s="86"/>
      <c r="CM39" s="86"/>
      <c r="CN39" s="86"/>
      <c r="CO39" s="86"/>
      <c r="CP39" s="86"/>
      <c r="CQ39" s="86"/>
      <c r="CR39" s="86"/>
      <c r="CS39" s="86"/>
      <c r="CT39" s="86"/>
      <c r="CU39" s="86"/>
      <c r="CV39" s="86"/>
      <c r="CW39" s="86"/>
      <c r="CX39" s="86"/>
      <c r="CY39" s="86"/>
      <c r="CZ39" s="86"/>
      <c r="DA39" s="86"/>
      <c r="DB39" s="86"/>
      <c r="DC39" s="86"/>
      <c r="DD39" s="86"/>
      <c r="DE39" s="86"/>
      <c r="DF39" s="86"/>
      <c r="DG39" s="86"/>
      <c r="DH39" s="86"/>
      <c r="DI39" s="86"/>
      <c r="DJ39" s="86"/>
      <c r="DK39" s="86"/>
      <c r="DL39" s="86"/>
      <c r="DM39" s="86"/>
      <c r="DN39" s="86"/>
      <c r="DO39" s="86"/>
      <c r="DP39" s="86"/>
      <c r="DQ39" s="86"/>
      <c r="DR39" s="86"/>
      <c r="DS39" s="86"/>
      <c r="DT39" s="86"/>
      <c r="DU39" s="86"/>
      <c r="DV39" s="86"/>
      <c r="DW39" s="86"/>
      <c r="DX39" s="86"/>
      <c r="DY39" s="86"/>
      <c r="DZ39" s="86"/>
      <c r="EA39" s="86"/>
      <c r="EB39" s="86"/>
      <c r="EC39" s="86"/>
      <c r="ED39" s="86"/>
      <c r="EE39" s="86"/>
      <c r="EF39" s="86"/>
      <c r="EG39" s="86"/>
      <c r="EH39" s="86"/>
      <c r="EI39" s="86"/>
      <c r="EJ39" s="86"/>
      <c r="EK39" s="86"/>
      <c r="EL39" s="86"/>
      <c r="EM39" s="86"/>
      <c r="EN39" s="86"/>
      <c r="EO39" s="86"/>
      <c r="EP39" s="86"/>
      <c r="EQ39" s="86"/>
      <c r="ER39" s="86"/>
      <c r="ES39" s="86"/>
      <c r="ET39" s="86"/>
      <c r="EU39" s="86"/>
      <c r="EV39" s="86"/>
      <c r="EW39" s="86"/>
      <c r="EX39" s="86"/>
      <c r="EY39" s="86"/>
      <c r="EZ39" s="86"/>
      <c r="FA39" s="86"/>
      <c r="FB39" s="86"/>
      <c r="FC39" s="86"/>
      <c r="FD39" s="89"/>
      <c r="FE39" s="89"/>
      <c r="FF39" s="89"/>
      <c r="FG39" s="89"/>
      <c r="FH39" s="89"/>
      <c r="FI39" s="89"/>
      <c r="FJ39" s="89"/>
      <c r="FK39" s="89"/>
      <c r="FL39" s="89"/>
      <c r="FM39" s="89"/>
      <c r="FN39" s="89"/>
      <c r="FO39" s="89"/>
      <c r="FP39" s="89"/>
      <c r="FQ39" s="89"/>
      <c r="FR39" s="89"/>
      <c r="FS39" s="89"/>
      <c r="FT39" s="89"/>
      <c r="FU39" s="89"/>
      <c r="FV39" s="89"/>
      <c r="FW39" s="89"/>
      <c r="FX39" s="89"/>
      <c r="FY39" s="89"/>
      <c r="FZ39" s="89"/>
      <c r="GA39" s="89"/>
      <c r="GB39" s="89"/>
      <c r="GC39" s="89"/>
      <c r="GD39" s="89"/>
      <c r="GE39" s="89"/>
      <c r="GF39" s="89"/>
      <c r="GG39" s="89"/>
      <c r="GH39" s="89"/>
      <c r="GI39" s="89"/>
      <c r="GJ39" s="89"/>
      <c r="GK39" s="89"/>
      <c r="GL39" s="89"/>
      <c r="GM39" s="89"/>
      <c r="GN39" s="89"/>
      <c r="GO39" s="89"/>
      <c r="GP39" s="89"/>
      <c r="GQ39" s="89"/>
      <c r="GR39" s="89"/>
      <c r="GS39" s="89"/>
      <c r="GT39" s="89"/>
      <c r="GU39" s="89"/>
      <c r="GV39" s="89"/>
      <c r="GW39" s="89"/>
      <c r="GX39" s="89"/>
      <c r="GY39" s="89"/>
      <c r="GZ39" s="89"/>
      <c r="HA39" s="89"/>
      <c r="HB39" s="89"/>
      <c r="HC39" s="89"/>
      <c r="HD39" s="89"/>
      <c r="HE39" s="89"/>
      <c r="HF39" s="89"/>
      <c r="HG39" s="89"/>
      <c r="HH39" s="89"/>
      <c r="HI39" s="89"/>
      <c r="HJ39" s="89"/>
      <c r="HK39" s="89"/>
      <c r="HL39" s="89"/>
      <c r="HM39" s="89"/>
      <c r="HN39" s="89"/>
      <c r="HO39" s="89"/>
      <c r="HP39" s="89"/>
      <c r="HQ39" s="89"/>
      <c r="HR39" s="89"/>
      <c r="HS39" s="89"/>
      <c r="HT39" s="89"/>
      <c r="HU39" s="89"/>
      <c r="HV39" s="89"/>
      <c r="HW39" s="89"/>
      <c r="HX39" s="89"/>
      <c r="HY39" s="89"/>
      <c r="HZ39" s="89"/>
      <c r="IA39" s="89"/>
      <c r="IB39" s="89"/>
      <c r="IC39" s="89"/>
      <c r="ID39" s="89"/>
      <c r="IE39" s="89"/>
      <c r="IF39" s="89"/>
      <c r="IG39" s="89"/>
      <c r="IH39" s="89"/>
      <c r="II39" s="89"/>
      <c r="IJ39" s="89"/>
      <c r="IK39" s="89"/>
      <c r="IL39" s="89"/>
      <c r="IM39" s="89"/>
      <c r="IN39" s="89"/>
      <c r="IO39" s="89"/>
      <c r="IP39" s="89"/>
      <c r="IQ39" s="89"/>
      <c r="IR39" s="89"/>
      <c r="IS39" s="89"/>
      <c r="IT39" s="89"/>
      <c r="IU39" s="89"/>
      <c r="IV39" s="89"/>
    </row>
    <row r="40" s="85" customFormat="1" customHeight="1" spans="1:256">
      <c r="A40" s="100">
        <v>34</v>
      </c>
      <c r="B40" s="101" t="s">
        <v>177</v>
      </c>
      <c r="C40" s="101" t="s">
        <v>162</v>
      </c>
      <c r="D40" s="101" t="s">
        <v>178</v>
      </c>
      <c r="E40" s="101" t="s">
        <v>97</v>
      </c>
      <c r="F40" s="101" t="s">
        <v>159</v>
      </c>
      <c r="G40" s="101" t="s">
        <v>179</v>
      </c>
      <c r="H40" s="102">
        <f t="shared" si="0"/>
        <v>70</v>
      </c>
      <c r="I40" s="118"/>
      <c r="J40" s="118"/>
      <c r="K40" s="40">
        <v>70</v>
      </c>
      <c r="L40" s="102">
        <v>70</v>
      </c>
      <c r="M40" s="115">
        <v>70</v>
      </c>
      <c r="N40" s="116">
        <f t="shared" ref="N40:N47" si="8">O40</f>
        <v>1</v>
      </c>
      <c r="O40" s="117">
        <f t="shared" si="6"/>
        <v>1</v>
      </c>
      <c r="P40" s="102">
        <f t="shared" si="7"/>
        <v>0</v>
      </c>
      <c r="Q40" s="123" t="s">
        <v>29</v>
      </c>
      <c r="R40" s="124" t="s">
        <v>180</v>
      </c>
      <c r="S40" s="123"/>
      <c r="T40" s="86"/>
      <c r="U40" s="86"/>
      <c r="V40" s="86"/>
      <c r="W40" s="86"/>
      <c r="X40" s="86"/>
      <c r="Y40" s="86"/>
      <c r="Z40" s="86"/>
      <c r="AA40" s="86"/>
      <c r="AB40" s="86"/>
      <c r="AC40" s="86"/>
      <c r="AD40" s="86"/>
      <c r="AE40" s="86"/>
      <c r="AF40" s="86"/>
      <c r="AG40" s="86"/>
      <c r="AH40" s="86"/>
      <c r="AI40" s="86"/>
      <c r="AJ40" s="86"/>
      <c r="AK40" s="86"/>
      <c r="AL40" s="86"/>
      <c r="AM40" s="86"/>
      <c r="AN40" s="86"/>
      <c r="AO40" s="86"/>
      <c r="AP40" s="86"/>
      <c r="AQ40" s="86"/>
      <c r="AR40" s="86"/>
      <c r="AS40" s="86"/>
      <c r="AT40" s="86"/>
      <c r="AU40" s="86"/>
      <c r="AV40" s="86"/>
      <c r="AW40" s="86"/>
      <c r="AX40" s="86"/>
      <c r="AY40" s="86"/>
      <c r="AZ40" s="86"/>
      <c r="BA40" s="86"/>
      <c r="BB40" s="86"/>
      <c r="BC40" s="86"/>
      <c r="BD40" s="86"/>
      <c r="BE40" s="86"/>
      <c r="BF40" s="86"/>
      <c r="BG40" s="86"/>
      <c r="BH40" s="86"/>
      <c r="BI40" s="86"/>
      <c r="BJ40" s="86"/>
      <c r="BK40" s="86"/>
      <c r="BL40" s="86"/>
      <c r="BM40" s="86"/>
      <c r="BN40" s="86"/>
      <c r="BO40" s="86"/>
      <c r="BP40" s="86"/>
      <c r="BQ40" s="86"/>
      <c r="BR40" s="86"/>
      <c r="BS40" s="86"/>
      <c r="BT40" s="86"/>
      <c r="BU40" s="86"/>
      <c r="BV40" s="86"/>
      <c r="BW40" s="86"/>
      <c r="BX40" s="86"/>
      <c r="BY40" s="86"/>
      <c r="BZ40" s="86"/>
      <c r="CA40" s="86"/>
      <c r="CB40" s="86"/>
      <c r="CC40" s="86"/>
      <c r="CD40" s="86"/>
      <c r="CE40" s="86"/>
      <c r="CF40" s="86"/>
      <c r="CG40" s="86"/>
      <c r="CH40" s="86"/>
      <c r="CI40" s="86"/>
      <c r="CJ40" s="86"/>
      <c r="CK40" s="86"/>
      <c r="CL40" s="86"/>
      <c r="CM40" s="86"/>
      <c r="CN40" s="86"/>
      <c r="CO40" s="86"/>
      <c r="CP40" s="86"/>
      <c r="CQ40" s="86"/>
      <c r="CR40" s="86"/>
      <c r="CS40" s="86"/>
      <c r="CT40" s="86"/>
      <c r="CU40" s="86"/>
      <c r="CV40" s="86"/>
      <c r="CW40" s="86"/>
      <c r="CX40" s="86"/>
      <c r="CY40" s="86"/>
      <c r="CZ40" s="86"/>
      <c r="DA40" s="86"/>
      <c r="DB40" s="86"/>
      <c r="DC40" s="86"/>
      <c r="DD40" s="86"/>
      <c r="DE40" s="86"/>
      <c r="DF40" s="86"/>
      <c r="DG40" s="86"/>
      <c r="DH40" s="86"/>
      <c r="DI40" s="86"/>
      <c r="DJ40" s="86"/>
      <c r="DK40" s="86"/>
      <c r="DL40" s="86"/>
      <c r="DM40" s="86"/>
      <c r="DN40" s="86"/>
      <c r="DO40" s="86"/>
      <c r="DP40" s="86"/>
      <c r="DQ40" s="86"/>
      <c r="DR40" s="86"/>
      <c r="DS40" s="86"/>
      <c r="DT40" s="86"/>
      <c r="DU40" s="86"/>
      <c r="DV40" s="86"/>
      <c r="DW40" s="86"/>
      <c r="DX40" s="86"/>
      <c r="DY40" s="86"/>
      <c r="DZ40" s="86"/>
      <c r="EA40" s="86"/>
      <c r="EB40" s="86"/>
      <c r="EC40" s="86"/>
      <c r="ED40" s="86"/>
      <c r="EE40" s="86"/>
      <c r="EF40" s="86"/>
      <c r="EG40" s="86"/>
      <c r="EH40" s="86"/>
      <c r="EI40" s="86"/>
      <c r="EJ40" s="86"/>
      <c r="EK40" s="86"/>
      <c r="EL40" s="86"/>
      <c r="EM40" s="86"/>
      <c r="EN40" s="86"/>
      <c r="EO40" s="86"/>
      <c r="EP40" s="86"/>
      <c r="EQ40" s="86"/>
      <c r="ER40" s="86"/>
      <c r="ES40" s="86"/>
      <c r="ET40" s="86"/>
      <c r="EU40" s="86"/>
      <c r="EV40" s="86"/>
      <c r="EW40" s="86"/>
      <c r="EX40" s="86"/>
      <c r="EY40" s="86"/>
      <c r="EZ40" s="86"/>
      <c r="FA40" s="86"/>
      <c r="FB40" s="86"/>
      <c r="FC40" s="86"/>
      <c r="FD40" s="89"/>
      <c r="FE40" s="89"/>
      <c r="FF40" s="89"/>
      <c r="FG40" s="89"/>
      <c r="FH40" s="89"/>
      <c r="FI40" s="89"/>
      <c r="FJ40" s="89"/>
      <c r="FK40" s="89"/>
      <c r="FL40" s="89"/>
      <c r="FM40" s="89"/>
      <c r="FN40" s="89"/>
      <c r="FO40" s="89"/>
      <c r="FP40" s="89"/>
      <c r="FQ40" s="89"/>
      <c r="FR40" s="89"/>
      <c r="FS40" s="89"/>
      <c r="FT40" s="89"/>
      <c r="FU40" s="89"/>
      <c r="FV40" s="89"/>
      <c r="FW40" s="89"/>
      <c r="FX40" s="89"/>
      <c r="FY40" s="89"/>
      <c r="FZ40" s="89"/>
      <c r="GA40" s="89"/>
      <c r="GB40" s="89"/>
      <c r="GC40" s="89"/>
      <c r="GD40" s="89"/>
      <c r="GE40" s="89"/>
      <c r="GF40" s="89"/>
      <c r="GG40" s="89"/>
      <c r="GH40" s="89"/>
      <c r="GI40" s="89"/>
      <c r="GJ40" s="89"/>
      <c r="GK40" s="89"/>
      <c r="GL40" s="89"/>
      <c r="GM40" s="89"/>
      <c r="GN40" s="89"/>
      <c r="GO40" s="89"/>
      <c r="GP40" s="89"/>
      <c r="GQ40" s="89"/>
      <c r="GR40" s="89"/>
      <c r="GS40" s="89"/>
      <c r="GT40" s="89"/>
      <c r="GU40" s="89"/>
      <c r="GV40" s="89"/>
      <c r="GW40" s="89"/>
      <c r="GX40" s="89"/>
      <c r="GY40" s="89"/>
      <c r="GZ40" s="89"/>
      <c r="HA40" s="89"/>
      <c r="HB40" s="89"/>
      <c r="HC40" s="89"/>
      <c r="HD40" s="89"/>
      <c r="HE40" s="89"/>
      <c r="HF40" s="89"/>
      <c r="HG40" s="89"/>
      <c r="HH40" s="89"/>
      <c r="HI40" s="89"/>
      <c r="HJ40" s="89"/>
      <c r="HK40" s="89"/>
      <c r="HL40" s="89"/>
      <c r="HM40" s="89"/>
      <c r="HN40" s="89"/>
      <c r="HO40" s="89"/>
      <c r="HP40" s="89"/>
      <c r="HQ40" s="89"/>
      <c r="HR40" s="89"/>
      <c r="HS40" s="89"/>
      <c r="HT40" s="89"/>
      <c r="HU40" s="89"/>
      <c r="HV40" s="89"/>
      <c r="HW40" s="89"/>
      <c r="HX40" s="89"/>
      <c r="HY40" s="89"/>
      <c r="HZ40" s="89"/>
      <c r="IA40" s="89"/>
      <c r="IB40" s="89"/>
      <c r="IC40" s="89"/>
      <c r="ID40" s="89"/>
      <c r="IE40" s="89"/>
      <c r="IF40" s="89"/>
      <c r="IG40" s="89"/>
      <c r="IH40" s="89"/>
      <c r="II40" s="89"/>
      <c r="IJ40" s="89"/>
      <c r="IK40" s="89"/>
      <c r="IL40" s="89"/>
      <c r="IM40" s="89"/>
      <c r="IN40" s="89"/>
      <c r="IO40" s="89"/>
      <c r="IP40" s="89"/>
      <c r="IQ40" s="89"/>
      <c r="IR40" s="89"/>
      <c r="IS40" s="89"/>
      <c r="IT40" s="89"/>
      <c r="IU40" s="89"/>
      <c r="IV40" s="89"/>
    </row>
    <row r="41" s="85" customFormat="1" customHeight="1" spans="1:256">
      <c r="A41" s="100">
        <v>35</v>
      </c>
      <c r="B41" s="101" t="s">
        <v>181</v>
      </c>
      <c r="C41" s="101" t="s">
        <v>162</v>
      </c>
      <c r="D41" s="101" t="s">
        <v>182</v>
      </c>
      <c r="E41" s="101" t="s">
        <v>92</v>
      </c>
      <c r="F41" s="101" t="s">
        <v>159</v>
      </c>
      <c r="G41" s="101" t="s">
        <v>183</v>
      </c>
      <c r="H41" s="102">
        <f t="shared" si="0"/>
        <v>900</v>
      </c>
      <c r="I41" s="118"/>
      <c r="J41" s="118"/>
      <c r="K41" s="40">
        <v>900</v>
      </c>
      <c r="L41" s="102">
        <f t="shared" si="5"/>
        <v>900</v>
      </c>
      <c r="M41" s="115">
        <f>H41</f>
        <v>900</v>
      </c>
      <c r="N41" s="116">
        <f t="shared" si="8"/>
        <v>1</v>
      </c>
      <c r="O41" s="117">
        <f t="shared" si="6"/>
        <v>1</v>
      </c>
      <c r="P41" s="102">
        <f t="shared" si="7"/>
        <v>0</v>
      </c>
      <c r="Q41" s="114" t="s">
        <v>29</v>
      </c>
      <c r="R41" s="114">
        <v>2021.12</v>
      </c>
      <c r="S41" s="123"/>
      <c r="T41" s="86"/>
      <c r="U41" s="86"/>
      <c r="V41" s="86"/>
      <c r="W41" s="86"/>
      <c r="X41" s="86"/>
      <c r="Y41" s="86"/>
      <c r="Z41" s="86"/>
      <c r="AA41" s="86"/>
      <c r="AB41" s="86"/>
      <c r="AC41" s="86"/>
      <c r="AD41" s="86"/>
      <c r="AE41" s="86"/>
      <c r="AF41" s="86"/>
      <c r="AG41" s="86"/>
      <c r="AH41" s="86"/>
      <c r="AI41" s="86"/>
      <c r="AJ41" s="86"/>
      <c r="AK41" s="86"/>
      <c r="AL41" s="86"/>
      <c r="AM41" s="86"/>
      <c r="AN41" s="86"/>
      <c r="AO41" s="86"/>
      <c r="AP41" s="86"/>
      <c r="AQ41" s="86"/>
      <c r="AR41" s="86"/>
      <c r="AS41" s="86"/>
      <c r="AT41" s="86"/>
      <c r="AU41" s="86"/>
      <c r="AV41" s="86"/>
      <c r="AW41" s="86"/>
      <c r="AX41" s="86"/>
      <c r="AY41" s="86"/>
      <c r="AZ41" s="86"/>
      <c r="BA41" s="86"/>
      <c r="BB41" s="86"/>
      <c r="BC41" s="86"/>
      <c r="BD41" s="86"/>
      <c r="BE41" s="86"/>
      <c r="BF41" s="86"/>
      <c r="BG41" s="86"/>
      <c r="BH41" s="86"/>
      <c r="BI41" s="86"/>
      <c r="BJ41" s="86"/>
      <c r="BK41" s="86"/>
      <c r="BL41" s="86"/>
      <c r="BM41" s="86"/>
      <c r="BN41" s="86"/>
      <c r="BO41" s="86"/>
      <c r="BP41" s="86"/>
      <c r="BQ41" s="86"/>
      <c r="BR41" s="86"/>
      <c r="BS41" s="86"/>
      <c r="BT41" s="86"/>
      <c r="BU41" s="86"/>
      <c r="BV41" s="86"/>
      <c r="BW41" s="86"/>
      <c r="BX41" s="86"/>
      <c r="BY41" s="86"/>
      <c r="BZ41" s="86"/>
      <c r="CA41" s="86"/>
      <c r="CB41" s="86"/>
      <c r="CC41" s="86"/>
      <c r="CD41" s="86"/>
      <c r="CE41" s="86"/>
      <c r="CF41" s="86"/>
      <c r="CG41" s="86"/>
      <c r="CH41" s="86"/>
      <c r="CI41" s="86"/>
      <c r="CJ41" s="86"/>
      <c r="CK41" s="86"/>
      <c r="CL41" s="86"/>
      <c r="CM41" s="86"/>
      <c r="CN41" s="86"/>
      <c r="CO41" s="86"/>
      <c r="CP41" s="86"/>
      <c r="CQ41" s="86"/>
      <c r="CR41" s="86"/>
      <c r="CS41" s="86"/>
      <c r="CT41" s="86"/>
      <c r="CU41" s="86"/>
      <c r="CV41" s="86"/>
      <c r="CW41" s="86"/>
      <c r="CX41" s="86"/>
      <c r="CY41" s="86"/>
      <c r="CZ41" s="86"/>
      <c r="DA41" s="86"/>
      <c r="DB41" s="86"/>
      <c r="DC41" s="86"/>
      <c r="DD41" s="86"/>
      <c r="DE41" s="86"/>
      <c r="DF41" s="86"/>
      <c r="DG41" s="86"/>
      <c r="DH41" s="86"/>
      <c r="DI41" s="86"/>
      <c r="DJ41" s="86"/>
      <c r="DK41" s="86"/>
      <c r="DL41" s="86"/>
      <c r="DM41" s="86"/>
      <c r="DN41" s="86"/>
      <c r="DO41" s="86"/>
      <c r="DP41" s="86"/>
      <c r="DQ41" s="86"/>
      <c r="DR41" s="86"/>
      <c r="DS41" s="86"/>
      <c r="DT41" s="86"/>
      <c r="DU41" s="86"/>
      <c r="DV41" s="86"/>
      <c r="DW41" s="86"/>
      <c r="DX41" s="86"/>
      <c r="DY41" s="86"/>
      <c r="DZ41" s="86"/>
      <c r="EA41" s="86"/>
      <c r="EB41" s="86"/>
      <c r="EC41" s="86"/>
      <c r="ED41" s="86"/>
      <c r="EE41" s="86"/>
      <c r="EF41" s="86"/>
      <c r="EG41" s="86"/>
      <c r="EH41" s="86"/>
      <c r="EI41" s="86"/>
      <c r="EJ41" s="86"/>
      <c r="EK41" s="86"/>
      <c r="EL41" s="86"/>
      <c r="EM41" s="86"/>
      <c r="EN41" s="86"/>
      <c r="EO41" s="86"/>
      <c r="EP41" s="86"/>
      <c r="EQ41" s="86"/>
      <c r="ER41" s="86"/>
      <c r="ES41" s="86"/>
      <c r="ET41" s="86"/>
      <c r="EU41" s="86"/>
      <c r="EV41" s="86"/>
      <c r="EW41" s="86"/>
      <c r="EX41" s="86"/>
      <c r="EY41" s="86"/>
      <c r="EZ41" s="86"/>
      <c r="FA41" s="86"/>
      <c r="FB41" s="86"/>
      <c r="FC41" s="86"/>
      <c r="FD41" s="89"/>
      <c r="FE41" s="89"/>
      <c r="FF41" s="89"/>
      <c r="FG41" s="89"/>
      <c r="FH41" s="89"/>
      <c r="FI41" s="89"/>
      <c r="FJ41" s="89"/>
      <c r="FK41" s="89"/>
      <c r="FL41" s="89"/>
      <c r="FM41" s="89"/>
      <c r="FN41" s="89"/>
      <c r="FO41" s="89"/>
      <c r="FP41" s="89"/>
      <c r="FQ41" s="89"/>
      <c r="FR41" s="89"/>
      <c r="FS41" s="89"/>
      <c r="FT41" s="89"/>
      <c r="FU41" s="89"/>
      <c r="FV41" s="89"/>
      <c r="FW41" s="89"/>
      <c r="FX41" s="89"/>
      <c r="FY41" s="89"/>
      <c r="FZ41" s="89"/>
      <c r="GA41" s="89"/>
      <c r="GB41" s="89"/>
      <c r="GC41" s="89"/>
      <c r="GD41" s="89"/>
      <c r="GE41" s="89"/>
      <c r="GF41" s="89"/>
      <c r="GG41" s="89"/>
      <c r="GH41" s="89"/>
      <c r="GI41" s="89"/>
      <c r="GJ41" s="89"/>
      <c r="GK41" s="89"/>
      <c r="GL41" s="89"/>
      <c r="GM41" s="89"/>
      <c r="GN41" s="89"/>
      <c r="GO41" s="89"/>
      <c r="GP41" s="89"/>
      <c r="GQ41" s="89"/>
      <c r="GR41" s="89"/>
      <c r="GS41" s="89"/>
      <c r="GT41" s="89"/>
      <c r="GU41" s="89"/>
      <c r="GV41" s="89"/>
      <c r="GW41" s="89"/>
      <c r="GX41" s="89"/>
      <c r="GY41" s="89"/>
      <c r="GZ41" s="89"/>
      <c r="HA41" s="89"/>
      <c r="HB41" s="89"/>
      <c r="HC41" s="89"/>
      <c r="HD41" s="89"/>
      <c r="HE41" s="89"/>
      <c r="HF41" s="89"/>
      <c r="HG41" s="89"/>
      <c r="HH41" s="89"/>
      <c r="HI41" s="89"/>
      <c r="HJ41" s="89"/>
      <c r="HK41" s="89"/>
      <c r="HL41" s="89"/>
      <c r="HM41" s="89"/>
      <c r="HN41" s="89"/>
      <c r="HO41" s="89"/>
      <c r="HP41" s="89"/>
      <c r="HQ41" s="89"/>
      <c r="HR41" s="89"/>
      <c r="HS41" s="89"/>
      <c r="HT41" s="89"/>
      <c r="HU41" s="89"/>
      <c r="HV41" s="89"/>
      <c r="HW41" s="89"/>
      <c r="HX41" s="89"/>
      <c r="HY41" s="89"/>
      <c r="HZ41" s="89"/>
      <c r="IA41" s="89"/>
      <c r="IB41" s="89"/>
      <c r="IC41" s="89"/>
      <c r="ID41" s="89"/>
      <c r="IE41" s="89"/>
      <c r="IF41" s="89"/>
      <c r="IG41" s="89"/>
      <c r="IH41" s="89"/>
      <c r="II41" s="89"/>
      <c r="IJ41" s="89"/>
      <c r="IK41" s="89"/>
      <c r="IL41" s="89"/>
      <c r="IM41" s="89"/>
      <c r="IN41" s="89"/>
      <c r="IO41" s="89"/>
      <c r="IP41" s="89"/>
      <c r="IQ41" s="89"/>
      <c r="IR41" s="89"/>
      <c r="IS41" s="89"/>
      <c r="IT41" s="89"/>
      <c r="IU41" s="89"/>
      <c r="IV41" s="89"/>
    </row>
    <row r="42" customHeight="1" spans="1:19">
      <c r="A42" s="100">
        <v>36</v>
      </c>
      <c r="B42" s="101" t="s">
        <v>184</v>
      </c>
      <c r="C42" s="101" t="s">
        <v>40</v>
      </c>
      <c r="D42" s="101" t="s">
        <v>185</v>
      </c>
      <c r="E42" s="101" t="s">
        <v>186</v>
      </c>
      <c r="F42" s="101" t="s">
        <v>187</v>
      </c>
      <c r="G42" s="101" t="s">
        <v>188</v>
      </c>
      <c r="H42" s="102">
        <f t="shared" si="0"/>
        <v>3</v>
      </c>
      <c r="I42" s="40">
        <v>3</v>
      </c>
      <c r="J42" s="118"/>
      <c r="K42" s="118"/>
      <c r="L42" s="102">
        <f t="shared" si="5"/>
        <v>3</v>
      </c>
      <c r="M42" s="115">
        <v>3</v>
      </c>
      <c r="N42" s="116">
        <f t="shared" si="8"/>
        <v>1</v>
      </c>
      <c r="O42" s="117">
        <f t="shared" si="6"/>
        <v>1</v>
      </c>
      <c r="P42" s="102">
        <f t="shared" si="7"/>
        <v>0</v>
      </c>
      <c r="Q42" s="114" t="s">
        <v>29</v>
      </c>
      <c r="R42" s="114">
        <v>2021.11</v>
      </c>
      <c r="S42" s="114"/>
    </row>
    <row r="43" customHeight="1" spans="1:19">
      <c r="A43" s="100">
        <v>37</v>
      </c>
      <c r="B43" s="101" t="s">
        <v>189</v>
      </c>
      <c r="C43" s="101" t="s">
        <v>156</v>
      </c>
      <c r="D43" s="101" t="s">
        <v>190</v>
      </c>
      <c r="E43" s="101" t="s">
        <v>191</v>
      </c>
      <c r="F43" s="101" t="s">
        <v>76</v>
      </c>
      <c r="G43" s="101" t="s">
        <v>192</v>
      </c>
      <c r="H43" s="102">
        <f t="shared" si="0"/>
        <v>23.4</v>
      </c>
      <c r="I43" s="118"/>
      <c r="J43" s="118"/>
      <c r="K43" s="40">
        <v>23.4</v>
      </c>
      <c r="L43" s="102">
        <f t="shared" si="5"/>
        <v>23.4</v>
      </c>
      <c r="M43" s="115">
        <v>23.4</v>
      </c>
      <c r="N43" s="116">
        <f t="shared" si="8"/>
        <v>1</v>
      </c>
      <c r="O43" s="117">
        <f t="shared" si="6"/>
        <v>1</v>
      </c>
      <c r="P43" s="102">
        <f t="shared" si="7"/>
        <v>0</v>
      </c>
      <c r="Q43" s="118" t="s">
        <v>54</v>
      </c>
      <c r="R43" s="118">
        <v>2021.3</v>
      </c>
      <c r="S43" s="118"/>
    </row>
    <row r="44" customHeight="1" spans="1:19">
      <c r="A44" s="100">
        <v>38</v>
      </c>
      <c r="B44" s="101" t="s">
        <v>193</v>
      </c>
      <c r="C44" s="101" t="s">
        <v>156</v>
      </c>
      <c r="D44" s="101" t="s">
        <v>194</v>
      </c>
      <c r="E44" s="101" t="s">
        <v>191</v>
      </c>
      <c r="F44" s="101" t="s">
        <v>76</v>
      </c>
      <c r="G44" s="101" t="s">
        <v>195</v>
      </c>
      <c r="H44" s="102">
        <f t="shared" si="0"/>
        <v>17.65</v>
      </c>
      <c r="I44" s="118"/>
      <c r="J44" s="118"/>
      <c r="K44" s="40">
        <v>17.65</v>
      </c>
      <c r="L44" s="102">
        <f t="shared" si="5"/>
        <v>17.65</v>
      </c>
      <c r="M44" s="115">
        <v>17.65</v>
      </c>
      <c r="N44" s="116">
        <f t="shared" si="8"/>
        <v>1</v>
      </c>
      <c r="O44" s="117">
        <f t="shared" si="6"/>
        <v>1</v>
      </c>
      <c r="P44" s="102">
        <f t="shared" si="7"/>
        <v>0</v>
      </c>
      <c r="Q44" s="118" t="s">
        <v>54</v>
      </c>
      <c r="R44" s="118">
        <v>2021.7</v>
      </c>
      <c r="S44" s="118"/>
    </row>
    <row r="45" customHeight="1" spans="1:19">
      <c r="A45" s="100">
        <v>39</v>
      </c>
      <c r="B45" s="101" t="s">
        <v>196</v>
      </c>
      <c r="C45" s="101" t="s">
        <v>156</v>
      </c>
      <c r="D45" s="101" t="s">
        <v>197</v>
      </c>
      <c r="E45" s="101" t="s">
        <v>198</v>
      </c>
      <c r="F45" s="101" t="s">
        <v>114</v>
      </c>
      <c r="G45" s="101" t="s">
        <v>199</v>
      </c>
      <c r="H45" s="102">
        <f t="shared" si="0"/>
        <v>29.425</v>
      </c>
      <c r="I45" s="118"/>
      <c r="J45" s="118"/>
      <c r="K45" s="40">
        <v>29.425</v>
      </c>
      <c r="L45" s="102">
        <f t="shared" si="5"/>
        <v>29.425</v>
      </c>
      <c r="M45" s="115">
        <v>29.425</v>
      </c>
      <c r="N45" s="116">
        <f t="shared" si="8"/>
        <v>1</v>
      </c>
      <c r="O45" s="117">
        <f t="shared" si="6"/>
        <v>1</v>
      </c>
      <c r="P45" s="102">
        <f t="shared" si="7"/>
        <v>0</v>
      </c>
      <c r="Q45" s="118" t="s">
        <v>54</v>
      </c>
      <c r="R45" s="118">
        <v>2021.5</v>
      </c>
      <c r="S45" s="118"/>
    </row>
    <row r="46" customHeight="1" spans="1:19">
      <c r="A46" s="100">
        <v>40</v>
      </c>
      <c r="B46" s="101" t="s">
        <v>200</v>
      </c>
      <c r="C46" s="101" t="s">
        <v>156</v>
      </c>
      <c r="D46" s="101" t="s">
        <v>201</v>
      </c>
      <c r="E46" s="101" t="s">
        <v>198</v>
      </c>
      <c r="F46" s="101" t="s">
        <v>114</v>
      </c>
      <c r="G46" s="101" t="s">
        <v>202</v>
      </c>
      <c r="H46" s="102">
        <f t="shared" si="0"/>
        <v>17.22</v>
      </c>
      <c r="I46" s="118"/>
      <c r="J46" s="118"/>
      <c r="K46" s="40">
        <v>17.22</v>
      </c>
      <c r="L46" s="102">
        <f t="shared" si="5"/>
        <v>17.22</v>
      </c>
      <c r="M46" s="115">
        <v>17.22</v>
      </c>
      <c r="N46" s="116">
        <f t="shared" si="8"/>
        <v>1</v>
      </c>
      <c r="O46" s="117">
        <f t="shared" si="6"/>
        <v>1</v>
      </c>
      <c r="P46" s="102">
        <f t="shared" si="7"/>
        <v>0</v>
      </c>
      <c r="Q46" s="118" t="s">
        <v>29</v>
      </c>
      <c r="R46" s="118">
        <v>2021.6</v>
      </c>
      <c r="S46" s="118"/>
    </row>
    <row r="47" customHeight="1" spans="1:19">
      <c r="A47" s="100">
        <v>41</v>
      </c>
      <c r="B47" s="101" t="s">
        <v>203</v>
      </c>
      <c r="C47" s="101" t="s">
        <v>156</v>
      </c>
      <c r="D47" s="101" t="s">
        <v>204</v>
      </c>
      <c r="E47" s="101" t="s">
        <v>205</v>
      </c>
      <c r="F47" s="101" t="s">
        <v>114</v>
      </c>
      <c r="G47" s="101" t="s">
        <v>206</v>
      </c>
      <c r="H47" s="102">
        <f t="shared" si="0"/>
        <v>94.2</v>
      </c>
      <c r="I47" s="118"/>
      <c r="J47" s="118"/>
      <c r="K47" s="40">
        <v>94.2</v>
      </c>
      <c r="L47" s="102">
        <f t="shared" si="5"/>
        <v>94.2</v>
      </c>
      <c r="M47" s="115">
        <v>94.2</v>
      </c>
      <c r="N47" s="116">
        <f t="shared" si="8"/>
        <v>1</v>
      </c>
      <c r="O47" s="117">
        <f t="shared" si="6"/>
        <v>1</v>
      </c>
      <c r="P47" s="102">
        <f t="shared" si="7"/>
        <v>0</v>
      </c>
      <c r="Q47" s="118" t="s">
        <v>54</v>
      </c>
      <c r="R47" s="118">
        <v>2021.7</v>
      </c>
      <c r="S47" s="118"/>
    </row>
    <row r="48" customHeight="1" spans="1:19">
      <c r="A48" s="100">
        <v>42</v>
      </c>
      <c r="B48" s="101" t="s">
        <v>207</v>
      </c>
      <c r="C48" s="101" t="s">
        <v>156</v>
      </c>
      <c r="D48" s="101" t="s">
        <v>208</v>
      </c>
      <c r="E48" s="101" t="s">
        <v>158</v>
      </c>
      <c r="F48" s="101" t="s">
        <v>118</v>
      </c>
      <c r="G48" s="101" t="s">
        <v>209</v>
      </c>
      <c r="H48" s="102">
        <f t="shared" ref="H48:H84" si="9">I48+J48+K48</f>
        <v>26.09</v>
      </c>
      <c r="I48" s="118"/>
      <c r="J48" s="118"/>
      <c r="K48" s="40">
        <v>26.09</v>
      </c>
      <c r="L48" s="102">
        <f t="shared" ref="L48:L84" si="10">M48</f>
        <v>26.09</v>
      </c>
      <c r="M48" s="115">
        <v>26.09</v>
      </c>
      <c r="N48" s="116">
        <f t="shared" ref="N48:N84" si="11">O48</f>
        <v>1</v>
      </c>
      <c r="O48" s="117">
        <f t="shared" ref="O48:O84" si="12">L48/H48</f>
        <v>1</v>
      </c>
      <c r="P48" s="102">
        <f t="shared" ref="P48:P84" si="13">H48-L48</f>
        <v>0</v>
      </c>
      <c r="Q48" s="118" t="s">
        <v>54</v>
      </c>
      <c r="R48" s="118">
        <v>2021.1</v>
      </c>
      <c r="S48" s="118"/>
    </row>
    <row r="49" customHeight="1" spans="1:19">
      <c r="A49" s="100">
        <v>43</v>
      </c>
      <c r="B49" s="101" t="s">
        <v>210</v>
      </c>
      <c r="C49" s="101" t="s">
        <v>156</v>
      </c>
      <c r="D49" s="101" t="s">
        <v>211</v>
      </c>
      <c r="E49" s="101" t="s">
        <v>158</v>
      </c>
      <c r="F49" s="101" t="s">
        <v>118</v>
      </c>
      <c r="G49" s="101" t="s">
        <v>212</v>
      </c>
      <c r="H49" s="102">
        <f t="shared" si="9"/>
        <v>20.54</v>
      </c>
      <c r="I49" s="118"/>
      <c r="J49" s="118"/>
      <c r="K49" s="40">
        <v>20.54</v>
      </c>
      <c r="L49" s="102">
        <f t="shared" si="10"/>
        <v>20.54</v>
      </c>
      <c r="M49" s="115">
        <v>20.54</v>
      </c>
      <c r="N49" s="116">
        <f t="shared" si="11"/>
        <v>1</v>
      </c>
      <c r="O49" s="117">
        <f t="shared" si="12"/>
        <v>1</v>
      </c>
      <c r="P49" s="102">
        <f t="shared" si="13"/>
        <v>0</v>
      </c>
      <c r="Q49" s="118" t="s">
        <v>54</v>
      </c>
      <c r="R49" s="118">
        <v>2021.2</v>
      </c>
      <c r="S49" s="118"/>
    </row>
    <row r="50" customHeight="1" spans="1:19">
      <c r="A50" s="100">
        <v>44</v>
      </c>
      <c r="B50" s="101" t="s">
        <v>213</v>
      </c>
      <c r="C50" s="101" t="s">
        <v>156</v>
      </c>
      <c r="D50" s="101" t="s">
        <v>214</v>
      </c>
      <c r="E50" s="101" t="s">
        <v>158</v>
      </c>
      <c r="F50" s="101" t="s">
        <v>118</v>
      </c>
      <c r="G50" s="101" t="s">
        <v>215</v>
      </c>
      <c r="H50" s="102">
        <f t="shared" si="9"/>
        <v>23.153</v>
      </c>
      <c r="I50" s="118"/>
      <c r="J50" s="118"/>
      <c r="K50" s="40">
        <v>23.153</v>
      </c>
      <c r="L50" s="102">
        <f t="shared" si="10"/>
        <v>23.153</v>
      </c>
      <c r="M50" s="115">
        <v>23.153</v>
      </c>
      <c r="N50" s="116">
        <f t="shared" si="11"/>
        <v>1</v>
      </c>
      <c r="O50" s="117">
        <f t="shared" si="12"/>
        <v>1</v>
      </c>
      <c r="P50" s="102">
        <f t="shared" si="13"/>
        <v>0</v>
      </c>
      <c r="Q50" s="118" t="s">
        <v>54</v>
      </c>
      <c r="R50" s="118">
        <v>2021.3</v>
      </c>
      <c r="S50" s="118"/>
    </row>
    <row r="51" customHeight="1" spans="1:19">
      <c r="A51" s="100">
        <v>45</v>
      </c>
      <c r="B51" s="101" t="s">
        <v>216</v>
      </c>
      <c r="C51" s="101" t="s">
        <v>156</v>
      </c>
      <c r="D51" s="101" t="s">
        <v>217</v>
      </c>
      <c r="E51" s="101" t="s">
        <v>158</v>
      </c>
      <c r="F51" s="101" t="s">
        <v>118</v>
      </c>
      <c r="G51" s="101" t="s">
        <v>218</v>
      </c>
      <c r="H51" s="102">
        <f t="shared" si="9"/>
        <v>2.228</v>
      </c>
      <c r="I51" s="118"/>
      <c r="J51" s="118"/>
      <c r="K51" s="40">
        <v>2.228</v>
      </c>
      <c r="L51" s="102">
        <f t="shared" si="10"/>
        <v>2.228</v>
      </c>
      <c r="M51" s="115">
        <v>2.228</v>
      </c>
      <c r="N51" s="116">
        <f t="shared" si="11"/>
        <v>1</v>
      </c>
      <c r="O51" s="117">
        <f t="shared" si="12"/>
        <v>1</v>
      </c>
      <c r="P51" s="102">
        <f t="shared" si="13"/>
        <v>0</v>
      </c>
      <c r="Q51" s="118" t="s">
        <v>54</v>
      </c>
      <c r="R51" s="118">
        <v>2021.3</v>
      </c>
      <c r="S51" s="118"/>
    </row>
    <row r="52" customHeight="1" spans="1:19">
      <c r="A52" s="100">
        <v>46</v>
      </c>
      <c r="B52" s="101" t="s">
        <v>219</v>
      </c>
      <c r="C52" s="101" t="s">
        <v>156</v>
      </c>
      <c r="D52" s="101" t="s">
        <v>220</v>
      </c>
      <c r="E52" s="101" t="s">
        <v>221</v>
      </c>
      <c r="F52" s="101" t="s">
        <v>118</v>
      </c>
      <c r="G52" s="101" t="s">
        <v>222</v>
      </c>
      <c r="H52" s="102">
        <f t="shared" si="9"/>
        <v>29.26</v>
      </c>
      <c r="I52" s="118"/>
      <c r="J52" s="118"/>
      <c r="K52" s="40">
        <v>29.26</v>
      </c>
      <c r="L52" s="102">
        <f t="shared" si="10"/>
        <v>29.26</v>
      </c>
      <c r="M52" s="115">
        <v>29.26</v>
      </c>
      <c r="N52" s="116">
        <f t="shared" si="11"/>
        <v>1</v>
      </c>
      <c r="O52" s="117">
        <f t="shared" si="12"/>
        <v>1</v>
      </c>
      <c r="P52" s="102">
        <f t="shared" si="13"/>
        <v>0</v>
      </c>
      <c r="Q52" s="118" t="s">
        <v>29</v>
      </c>
      <c r="R52" s="118">
        <v>2021.8</v>
      </c>
      <c r="S52" s="118"/>
    </row>
    <row r="53" customHeight="1" spans="1:19">
      <c r="A53" s="100">
        <v>47</v>
      </c>
      <c r="B53" s="101" t="s">
        <v>223</v>
      </c>
      <c r="C53" s="101" t="s">
        <v>156</v>
      </c>
      <c r="D53" s="101" t="s">
        <v>224</v>
      </c>
      <c r="E53" s="101" t="s">
        <v>225</v>
      </c>
      <c r="F53" s="101" t="s">
        <v>67</v>
      </c>
      <c r="G53" s="101" t="s">
        <v>226</v>
      </c>
      <c r="H53" s="102">
        <f t="shared" si="9"/>
        <v>62.815</v>
      </c>
      <c r="I53" s="118"/>
      <c r="J53" s="118"/>
      <c r="K53" s="40">
        <v>62.815</v>
      </c>
      <c r="L53" s="102">
        <f t="shared" si="10"/>
        <v>62.815</v>
      </c>
      <c r="M53" s="115">
        <v>62.815</v>
      </c>
      <c r="N53" s="116">
        <f t="shared" si="11"/>
        <v>1</v>
      </c>
      <c r="O53" s="117">
        <f t="shared" si="12"/>
        <v>1</v>
      </c>
      <c r="P53" s="102">
        <f t="shared" si="13"/>
        <v>0</v>
      </c>
      <c r="Q53" s="118" t="s">
        <v>54</v>
      </c>
      <c r="R53" s="118">
        <v>2021.2</v>
      </c>
      <c r="S53" s="118"/>
    </row>
    <row r="54" customHeight="1" spans="1:19">
      <c r="A54" s="100">
        <v>48</v>
      </c>
      <c r="B54" s="101" t="s">
        <v>227</v>
      </c>
      <c r="C54" s="101" t="s">
        <v>156</v>
      </c>
      <c r="D54" s="101" t="s">
        <v>228</v>
      </c>
      <c r="E54" s="101" t="s">
        <v>225</v>
      </c>
      <c r="F54" s="101" t="s">
        <v>67</v>
      </c>
      <c r="G54" s="101" t="s">
        <v>229</v>
      </c>
      <c r="H54" s="102">
        <f t="shared" si="9"/>
        <v>23.773</v>
      </c>
      <c r="I54" s="118"/>
      <c r="J54" s="118"/>
      <c r="K54" s="40">
        <v>23.773</v>
      </c>
      <c r="L54" s="102">
        <f t="shared" si="10"/>
        <v>23.773</v>
      </c>
      <c r="M54" s="115">
        <v>23.773</v>
      </c>
      <c r="N54" s="116">
        <f t="shared" si="11"/>
        <v>1</v>
      </c>
      <c r="O54" s="117">
        <f t="shared" si="12"/>
        <v>1</v>
      </c>
      <c r="P54" s="102">
        <f t="shared" si="13"/>
        <v>0</v>
      </c>
      <c r="Q54" s="118" t="s">
        <v>54</v>
      </c>
      <c r="R54" s="118">
        <v>2021.2</v>
      </c>
      <c r="S54" s="118"/>
    </row>
    <row r="55" customHeight="1" spans="1:19">
      <c r="A55" s="100">
        <v>49</v>
      </c>
      <c r="B55" s="101" t="s">
        <v>230</v>
      </c>
      <c r="C55" s="101" t="s">
        <v>156</v>
      </c>
      <c r="D55" s="101" t="s">
        <v>231</v>
      </c>
      <c r="E55" s="101" t="s">
        <v>232</v>
      </c>
      <c r="F55" s="101" t="s">
        <v>67</v>
      </c>
      <c r="G55" s="101" t="s">
        <v>233</v>
      </c>
      <c r="H55" s="102">
        <f t="shared" si="9"/>
        <v>6.75</v>
      </c>
      <c r="I55" s="118"/>
      <c r="J55" s="118"/>
      <c r="K55" s="40">
        <v>6.75</v>
      </c>
      <c r="L55" s="102">
        <f t="shared" si="10"/>
        <v>6.75</v>
      </c>
      <c r="M55" s="115">
        <v>6.75</v>
      </c>
      <c r="N55" s="116">
        <f t="shared" si="11"/>
        <v>1</v>
      </c>
      <c r="O55" s="117">
        <f t="shared" si="12"/>
        <v>1</v>
      </c>
      <c r="P55" s="102">
        <f t="shared" si="13"/>
        <v>0</v>
      </c>
      <c r="Q55" s="118" t="s">
        <v>54</v>
      </c>
      <c r="R55" s="118">
        <v>2021.6</v>
      </c>
      <c r="S55" s="118"/>
    </row>
    <row r="56" customHeight="1" spans="1:19">
      <c r="A56" s="100">
        <v>50</v>
      </c>
      <c r="B56" s="101" t="s">
        <v>234</v>
      </c>
      <c r="C56" s="101" t="s">
        <v>156</v>
      </c>
      <c r="D56" s="101" t="s">
        <v>235</v>
      </c>
      <c r="E56" s="101" t="s">
        <v>236</v>
      </c>
      <c r="F56" s="101" t="s">
        <v>67</v>
      </c>
      <c r="G56" s="101" t="s">
        <v>237</v>
      </c>
      <c r="H56" s="102">
        <f t="shared" si="9"/>
        <v>63.89</v>
      </c>
      <c r="I56" s="118"/>
      <c r="J56" s="118"/>
      <c r="K56" s="40">
        <v>63.89</v>
      </c>
      <c r="L56" s="102">
        <f t="shared" si="10"/>
        <v>63.89</v>
      </c>
      <c r="M56" s="115">
        <v>63.89</v>
      </c>
      <c r="N56" s="116">
        <f t="shared" si="11"/>
        <v>1</v>
      </c>
      <c r="O56" s="117">
        <f t="shared" si="12"/>
        <v>1</v>
      </c>
      <c r="P56" s="102">
        <f t="shared" si="13"/>
        <v>0</v>
      </c>
      <c r="Q56" s="118" t="s">
        <v>54</v>
      </c>
      <c r="R56" s="118">
        <v>2021.6</v>
      </c>
      <c r="S56" s="118"/>
    </row>
    <row r="57" customHeight="1" spans="1:19">
      <c r="A57" s="100">
        <v>51</v>
      </c>
      <c r="B57" s="101" t="s">
        <v>238</v>
      </c>
      <c r="C57" s="101" t="s">
        <v>156</v>
      </c>
      <c r="D57" s="101" t="s">
        <v>239</v>
      </c>
      <c r="E57" s="101" t="s">
        <v>240</v>
      </c>
      <c r="F57" s="101" t="s">
        <v>140</v>
      </c>
      <c r="G57" s="101" t="s">
        <v>241</v>
      </c>
      <c r="H57" s="102">
        <f t="shared" si="9"/>
        <v>40.8</v>
      </c>
      <c r="I57" s="118"/>
      <c r="J57" s="118"/>
      <c r="K57" s="40">
        <v>40.8</v>
      </c>
      <c r="L57" s="102">
        <f t="shared" si="10"/>
        <v>40.8</v>
      </c>
      <c r="M57" s="115">
        <v>40.8</v>
      </c>
      <c r="N57" s="116">
        <f t="shared" si="11"/>
        <v>1</v>
      </c>
      <c r="O57" s="117">
        <f t="shared" si="12"/>
        <v>1</v>
      </c>
      <c r="P57" s="102">
        <f t="shared" si="13"/>
        <v>0</v>
      </c>
      <c r="Q57" s="118" t="s">
        <v>54</v>
      </c>
      <c r="R57" s="118">
        <v>2021.6</v>
      </c>
      <c r="S57" s="118"/>
    </row>
    <row r="58" customHeight="1" spans="1:19">
      <c r="A58" s="100">
        <v>52</v>
      </c>
      <c r="B58" s="101" t="s">
        <v>242</v>
      </c>
      <c r="C58" s="101" t="s">
        <v>156</v>
      </c>
      <c r="D58" s="101" t="s">
        <v>243</v>
      </c>
      <c r="E58" s="101" t="s">
        <v>244</v>
      </c>
      <c r="F58" s="101" t="s">
        <v>244</v>
      </c>
      <c r="G58" s="101" t="s">
        <v>245</v>
      </c>
      <c r="H58" s="102">
        <f t="shared" si="9"/>
        <v>18.04</v>
      </c>
      <c r="I58" s="118"/>
      <c r="J58" s="118"/>
      <c r="K58" s="40">
        <v>18.04</v>
      </c>
      <c r="L58" s="102">
        <f t="shared" si="10"/>
        <v>18.04</v>
      </c>
      <c r="M58" s="115">
        <v>18.04</v>
      </c>
      <c r="N58" s="116">
        <f t="shared" si="11"/>
        <v>1</v>
      </c>
      <c r="O58" s="117">
        <f t="shared" si="12"/>
        <v>1</v>
      </c>
      <c r="P58" s="102">
        <f t="shared" si="13"/>
        <v>0</v>
      </c>
      <c r="Q58" s="118" t="s">
        <v>54</v>
      </c>
      <c r="R58" s="118">
        <v>2021.4</v>
      </c>
      <c r="S58" s="118"/>
    </row>
    <row r="59" customHeight="1" spans="1:19">
      <c r="A59" s="100">
        <v>53</v>
      </c>
      <c r="B59" s="101" t="s">
        <v>246</v>
      </c>
      <c r="C59" s="101" t="s">
        <v>156</v>
      </c>
      <c r="D59" s="101" t="s">
        <v>247</v>
      </c>
      <c r="E59" s="101" t="s">
        <v>244</v>
      </c>
      <c r="F59" s="101" t="s">
        <v>244</v>
      </c>
      <c r="G59" s="101" t="s">
        <v>248</v>
      </c>
      <c r="H59" s="102">
        <f t="shared" si="9"/>
        <v>37.5</v>
      </c>
      <c r="I59" s="118"/>
      <c r="J59" s="118"/>
      <c r="K59" s="40">
        <v>37.5</v>
      </c>
      <c r="L59" s="102">
        <f t="shared" si="10"/>
        <v>37.5</v>
      </c>
      <c r="M59" s="115">
        <v>37.5</v>
      </c>
      <c r="N59" s="116">
        <f t="shared" si="11"/>
        <v>1</v>
      </c>
      <c r="O59" s="117">
        <f t="shared" si="12"/>
        <v>1</v>
      </c>
      <c r="P59" s="102">
        <f t="shared" si="13"/>
        <v>0</v>
      </c>
      <c r="Q59" s="118" t="s">
        <v>29</v>
      </c>
      <c r="R59" s="118">
        <v>2021.8</v>
      </c>
      <c r="S59" s="118"/>
    </row>
    <row r="60" customHeight="1" spans="1:19">
      <c r="A60" s="100">
        <v>54</v>
      </c>
      <c r="B60" s="101" t="s">
        <v>249</v>
      </c>
      <c r="C60" s="101" t="s">
        <v>156</v>
      </c>
      <c r="D60" s="101" t="s">
        <v>250</v>
      </c>
      <c r="E60" s="101" t="s">
        <v>251</v>
      </c>
      <c r="F60" s="101" t="s">
        <v>251</v>
      </c>
      <c r="G60" s="101" t="s">
        <v>252</v>
      </c>
      <c r="H60" s="102">
        <f t="shared" si="9"/>
        <v>9.615</v>
      </c>
      <c r="I60" s="118"/>
      <c r="J60" s="118"/>
      <c r="K60" s="40">
        <v>9.615</v>
      </c>
      <c r="L60" s="102">
        <f t="shared" si="10"/>
        <v>9.615</v>
      </c>
      <c r="M60" s="115">
        <v>9.615</v>
      </c>
      <c r="N60" s="116">
        <f t="shared" si="11"/>
        <v>1</v>
      </c>
      <c r="O60" s="117">
        <f t="shared" si="12"/>
        <v>1</v>
      </c>
      <c r="P60" s="102">
        <f t="shared" si="13"/>
        <v>0</v>
      </c>
      <c r="Q60" s="118" t="s">
        <v>54</v>
      </c>
      <c r="R60" s="118">
        <v>2021.6</v>
      </c>
      <c r="S60" s="118"/>
    </row>
    <row r="61" customHeight="1" spans="1:19">
      <c r="A61" s="100">
        <v>55</v>
      </c>
      <c r="B61" s="101" t="s">
        <v>253</v>
      </c>
      <c r="C61" s="101" t="s">
        <v>156</v>
      </c>
      <c r="D61" s="101" t="s">
        <v>254</v>
      </c>
      <c r="E61" s="101" t="s">
        <v>255</v>
      </c>
      <c r="F61" s="101" t="s">
        <v>62</v>
      </c>
      <c r="G61" s="101" t="s">
        <v>256</v>
      </c>
      <c r="H61" s="102">
        <f t="shared" si="9"/>
        <v>32.055</v>
      </c>
      <c r="I61" s="118"/>
      <c r="J61" s="118"/>
      <c r="K61" s="40">
        <v>32.055</v>
      </c>
      <c r="L61" s="102">
        <f t="shared" si="10"/>
        <v>32.055</v>
      </c>
      <c r="M61" s="115">
        <v>32.055</v>
      </c>
      <c r="N61" s="116">
        <f t="shared" si="11"/>
        <v>1</v>
      </c>
      <c r="O61" s="117">
        <f t="shared" si="12"/>
        <v>1</v>
      </c>
      <c r="P61" s="102">
        <f t="shared" si="13"/>
        <v>0</v>
      </c>
      <c r="Q61" s="118" t="s">
        <v>54</v>
      </c>
      <c r="R61" s="118">
        <v>2021.7</v>
      </c>
      <c r="S61" s="118"/>
    </row>
    <row r="62" customHeight="1" spans="1:19">
      <c r="A62" s="100">
        <v>56</v>
      </c>
      <c r="B62" s="101" t="s">
        <v>257</v>
      </c>
      <c r="C62" s="101" t="s">
        <v>156</v>
      </c>
      <c r="D62" s="101" t="s">
        <v>258</v>
      </c>
      <c r="E62" s="101" t="s">
        <v>259</v>
      </c>
      <c r="F62" s="101" t="s">
        <v>62</v>
      </c>
      <c r="G62" s="101" t="s">
        <v>260</v>
      </c>
      <c r="H62" s="102">
        <f t="shared" si="9"/>
        <v>60</v>
      </c>
      <c r="I62" s="118"/>
      <c r="J62" s="118"/>
      <c r="K62" s="40">
        <v>60</v>
      </c>
      <c r="L62" s="102">
        <f t="shared" si="10"/>
        <v>60</v>
      </c>
      <c r="M62" s="115">
        <v>60</v>
      </c>
      <c r="N62" s="116">
        <f t="shared" si="11"/>
        <v>1</v>
      </c>
      <c r="O62" s="117">
        <f t="shared" si="12"/>
        <v>1</v>
      </c>
      <c r="P62" s="102">
        <f t="shared" si="13"/>
        <v>0</v>
      </c>
      <c r="Q62" s="118" t="s">
        <v>54</v>
      </c>
      <c r="R62" s="118">
        <v>2021.7</v>
      </c>
      <c r="S62" s="118"/>
    </row>
    <row r="63" customHeight="1" spans="1:19">
      <c r="A63" s="100">
        <v>57</v>
      </c>
      <c r="B63" s="101" t="s">
        <v>261</v>
      </c>
      <c r="C63" s="101" t="s">
        <v>156</v>
      </c>
      <c r="D63" s="101" t="s">
        <v>262</v>
      </c>
      <c r="E63" s="101" t="s">
        <v>263</v>
      </c>
      <c r="F63" s="101" t="s">
        <v>62</v>
      </c>
      <c r="G63" s="101" t="s">
        <v>264</v>
      </c>
      <c r="H63" s="102">
        <f t="shared" si="9"/>
        <v>30</v>
      </c>
      <c r="I63" s="118"/>
      <c r="J63" s="118"/>
      <c r="K63" s="40">
        <v>30</v>
      </c>
      <c r="L63" s="102">
        <f t="shared" si="10"/>
        <v>30</v>
      </c>
      <c r="M63" s="115">
        <v>30</v>
      </c>
      <c r="N63" s="116">
        <f t="shared" si="11"/>
        <v>1</v>
      </c>
      <c r="O63" s="117">
        <f t="shared" si="12"/>
        <v>1</v>
      </c>
      <c r="P63" s="102">
        <f t="shared" si="13"/>
        <v>0</v>
      </c>
      <c r="Q63" s="118" t="s">
        <v>54</v>
      </c>
      <c r="R63" s="118">
        <v>2021.7</v>
      </c>
      <c r="S63" s="118"/>
    </row>
    <row r="64" customHeight="1" spans="1:19">
      <c r="A64" s="100">
        <v>58</v>
      </c>
      <c r="B64" s="101" t="s">
        <v>265</v>
      </c>
      <c r="C64" s="101" t="s">
        <v>156</v>
      </c>
      <c r="D64" s="101" t="s">
        <v>266</v>
      </c>
      <c r="E64" s="101" t="s">
        <v>267</v>
      </c>
      <c r="F64" s="101" t="s">
        <v>52</v>
      </c>
      <c r="G64" s="101" t="s">
        <v>268</v>
      </c>
      <c r="H64" s="102">
        <f t="shared" si="9"/>
        <v>40.5</v>
      </c>
      <c r="I64" s="118"/>
      <c r="J64" s="118"/>
      <c r="K64" s="40">
        <v>40.5</v>
      </c>
      <c r="L64" s="102">
        <f t="shared" si="10"/>
        <v>40.5</v>
      </c>
      <c r="M64" s="119">
        <v>40.5</v>
      </c>
      <c r="N64" s="116">
        <f t="shared" si="11"/>
        <v>1</v>
      </c>
      <c r="O64" s="117">
        <f t="shared" si="12"/>
        <v>1</v>
      </c>
      <c r="P64" s="102">
        <f t="shared" si="13"/>
        <v>0</v>
      </c>
      <c r="Q64" s="114" t="s">
        <v>29</v>
      </c>
      <c r="R64" s="114">
        <v>2021.12</v>
      </c>
      <c r="S64" s="118"/>
    </row>
    <row r="65" customHeight="1" spans="1:19">
      <c r="A65" s="100">
        <v>59</v>
      </c>
      <c r="B65" s="101" t="s">
        <v>269</v>
      </c>
      <c r="C65" s="101" t="s">
        <v>156</v>
      </c>
      <c r="D65" s="101" t="s">
        <v>270</v>
      </c>
      <c r="E65" s="101" t="s">
        <v>271</v>
      </c>
      <c r="F65" s="101" t="s">
        <v>72</v>
      </c>
      <c r="G65" s="101" t="s">
        <v>272</v>
      </c>
      <c r="H65" s="102">
        <f t="shared" si="9"/>
        <v>36</v>
      </c>
      <c r="I65" s="118"/>
      <c r="J65" s="118"/>
      <c r="K65" s="40">
        <v>36</v>
      </c>
      <c r="L65" s="102">
        <f t="shared" si="10"/>
        <v>36</v>
      </c>
      <c r="M65" s="115">
        <v>36</v>
      </c>
      <c r="N65" s="116">
        <f t="shared" si="11"/>
        <v>1</v>
      </c>
      <c r="O65" s="117">
        <f t="shared" si="12"/>
        <v>1</v>
      </c>
      <c r="P65" s="102">
        <f t="shared" si="13"/>
        <v>0</v>
      </c>
      <c r="Q65" s="118" t="s">
        <v>54</v>
      </c>
      <c r="R65" s="118">
        <v>2021.7</v>
      </c>
      <c r="S65" s="118"/>
    </row>
    <row r="66" customHeight="1" spans="1:19">
      <c r="A66" s="100">
        <v>60</v>
      </c>
      <c r="B66" s="101" t="s">
        <v>273</v>
      </c>
      <c r="C66" s="101" t="s">
        <v>156</v>
      </c>
      <c r="D66" s="101" t="s">
        <v>274</v>
      </c>
      <c r="E66" s="101" t="s">
        <v>275</v>
      </c>
      <c r="F66" s="101" t="s">
        <v>72</v>
      </c>
      <c r="G66" s="101" t="s">
        <v>276</v>
      </c>
      <c r="H66" s="102">
        <f t="shared" si="9"/>
        <v>5.49</v>
      </c>
      <c r="I66" s="118"/>
      <c r="J66" s="118"/>
      <c r="K66" s="40">
        <v>5.49</v>
      </c>
      <c r="L66" s="102">
        <f t="shared" si="10"/>
        <v>5.49</v>
      </c>
      <c r="M66" s="115">
        <v>5.49</v>
      </c>
      <c r="N66" s="116">
        <f t="shared" si="11"/>
        <v>1</v>
      </c>
      <c r="O66" s="117">
        <f t="shared" si="12"/>
        <v>1</v>
      </c>
      <c r="P66" s="102">
        <f t="shared" si="13"/>
        <v>0</v>
      </c>
      <c r="Q66" s="118" t="s">
        <v>54</v>
      </c>
      <c r="R66" s="118">
        <v>2021.6</v>
      </c>
      <c r="S66" s="118"/>
    </row>
    <row r="67" customHeight="1" spans="1:19">
      <c r="A67" s="100">
        <v>61</v>
      </c>
      <c r="B67" s="16" t="s">
        <v>277</v>
      </c>
      <c r="C67" s="101" t="s">
        <v>156</v>
      </c>
      <c r="D67" s="16" t="s">
        <v>278</v>
      </c>
      <c r="E67" s="101" t="s">
        <v>275</v>
      </c>
      <c r="F67" s="101" t="s">
        <v>72</v>
      </c>
      <c r="G67" s="101" t="s">
        <v>279</v>
      </c>
      <c r="H67" s="102">
        <f t="shared" si="9"/>
        <v>5.28</v>
      </c>
      <c r="I67" s="118"/>
      <c r="J67" s="118"/>
      <c r="K67" s="40">
        <v>5.28</v>
      </c>
      <c r="L67" s="102">
        <f t="shared" si="10"/>
        <v>5.28</v>
      </c>
      <c r="M67" s="115">
        <v>5.28</v>
      </c>
      <c r="N67" s="116">
        <f t="shared" si="11"/>
        <v>1</v>
      </c>
      <c r="O67" s="117">
        <f t="shared" si="12"/>
        <v>1</v>
      </c>
      <c r="P67" s="102">
        <f t="shared" si="13"/>
        <v>0</v>
      </c>
      <c r="Q67" s="118" t="s">
        <v>54</v>
      </c>
      <c r="R67" s="118">
        <v>2021.6</v>
      </c>
      <c r="S67" s="118"/>
    </row>
    <row r="68" customHeight="1" spans="1:19">
      <c r="A68" s="100">
        <v>62</v>
      </c>
      <c r="B68" s="101" t="s">
        <v>280</v>
      </c>
      <c r="C68" s="101" t="s">
        <v>156</v>
      </c>
      <c r="D68" s="101" t="s">
        <v>281</v>
      </c>
      <c r="E68" s="101" t="s">
        <v>282</v>
      </c>
      <c r="F68" s="101" t="s">
        <v>109</v>
      </c>
      <c r="G68" s="101" t="s">
        <v>283</v>
      </c>
      <c r="H68" s="102">
        <f t="shared" si="9"/>
        <v>20.525</v>
      </c>
      <c r="I68" s="118"/>
      <c r="J68" s="118"/>
      <c r="K68" s="40">
        <f>28.5-7.975</f>
        <v>20.525</v>
      </c>
      <c r="L68" s="102">
        <f t="shared" si="10"/>
        <v>20.525</v>
      </c>
      <c r="M68" s="115">
        <v>20.525</v>
      </c>
      <c r="N68" s="116">
        <f t="shared" si="11"/>
        <v>1</v>
      </c>
      <c r="O68" s="117">
        <f t="shared" si="12"/>
        <v>1</v>
      </c>
      <c r="P68" s="102">
        <f t="shared" si="13"/>
        <v>0</v>
      </c>
      <c r="Q68" s="118" t="s">
        <v>54</v>
      </c>
      <c r="R68" s="118">
        <v>2021.5</v>
      </c>
      <c r="S68" s="118"/>
    </row>
    <row r="69" customHeight="1" spans="1:19">
      <c r="A69" s="100">
        <v>63</v>
      </c>
      <c r="B69" s="101" t="s">
        <v>284</v>
      </c>
      <c r="C69" s="101" t="s">
        <v>156</v>
      </c>
      <c r="D69" s="101" t="s">
        <v>285</v>
      </c>
      <c r="E69" s="101" t="s">
        <v>286</v>
      </c>
      <c r="F69" s="101" t="s">
        <v>114</v>
      </c>
      <c r="G69" s="101" t="s">
        <v>287</v>
      </c>
      <c r="H69" s="102">
        <f t="shared" si="9"/>
        <v>33</v>
      </c>
      <c r="I69" s="118"/>
      <c r="J69" s="118"/>
      <c r="K69" s="40">
        <v>33</v>
      </c>
      <c r="L69" s="102">
        <f t="shared" si="10"/>
        <v>33</v>
      </c>
      <c r="M69" s="115">
        <v>33</v>
      </c>
      <c r="N69" s="116">
        <f t="shared" si="11"/>
        <v>1</v>
      </c>
      <c r="O69" s="117">
        <f t="shared" si="12"/>
        <v>1</v>
      </c>
      <c r="P69" s="102">
        <f t="shared" si="13"/>
        <v>0</v>
      </c>
      <c r="Q69" s="118" t="s">
        <v>29</v>
      </c>
      <c r="R69" s="118">
        <v>2021.6</v>
      </c>
      <c r="S69" s="118"/>
    </row>
    <row r="70" customHeight="1" spans="1:19">
      <c r="A70" s="100">
        <v>64</v>
      </c>
      <c r="B70" s="101" t="s">
        <v>288</v>
      </c>
      <c r="C70" s="101" t="s">
        <v>156</v>
      </c>
      <c r="D70" s="101" t="s">
        <v>289</v>
      </c>
      <c r="E70" s="101" t="s">
        <v>290</v>
      </c>
      <c r="F70" s="101" t="s">
        <v>67</v>
      </c>
      <c r="G70" s="101" t="s">
        <v>291</v>
      </c>
      <c r="H70" s="102">
        <f t="shared" si="9"/>
        <v>45</v>
      </c>
      <c r="I70" s="118"/>
      <c r="J70" s="118"/>
      <c r="K70" s="40">
        <v>45</v>
      </c>
      <c r="L70" s="102">
        <f t="shared" si="10"/>
        <v>45</v>
      </c>
      <c r="M70" s="115">
        <v>45</v>
      </c>
      <c r="N70" s="116">
        <f t="shared" si="11"/>
        <v>1</v>
      </c>
      <c r="O70" s="117">
        <f t="shared" si="12"/>
        <v>1</v>
      </c>
      <c r="P70" s="102">
        <f t="shared" si="13"/>
        <v>0</v>
      </c>
      <c r="Q70" s="118" t="s">
        <v>54</v>
      </c>
      <c r="R70" s="118">
        <v>2021.4</v>
      </c>
      <c r="S70" s="118"/>
    </row>
    <row r="71" customHeight="1" spans="1:19">
      <c r="A71" s="100">
        <v>65</v>
      </c>
      <c r="B71" s="101" t="s">
        <v>292</v>
      </c>
      <c r="C71" s="101" t="s">
        <v>156</v>
      </c>
      <c r="D71" s="101" t="s">
        <v>293</v>
      </c>
      <c r="E71" s="101" t="s">
        <v>240</v>
      </c>
      <c r="F71" s="101" t="s">
        <v>140</v>
      </c>
      <c r="G71" s="101" t="s">
        <v>294</v>
      </c>
      <c r="H71" s="102">
        <f t="shared" si="9"/>
        <v>28.5</v>
      </c>
      <c r="I71" s="118"/>
      <c r="J71" s="118"/>
      <c r="K71" s="40">
        <v>28.5</v>
      </c>
      <c r="L71" s="102">
        <f t="shared" si="10"/>
        <v>28.5</v>
      </c>
      <c r="M71" s="115">
        <v>28.5</v>
      </c>
      <c r="N71" s="116">
        <f t="shared" si="11"/>
        <v>1</v>
      </c>
      <c r="O71" s="117">
        <f t="shared" si="12"/>
        <v>1</v>
      </c>
      <c r="P71" s="102">
        <f t="shared" si="13"/>
        <v>0</v>
      </c>
      <c r="Q71" s="118" t="s">
        <v>54</v>
      </c>
      <c r="R71" s="118">
        <v>2021.2</v>
      </c>
      <c r="S71" s="118"/>
    </row>
    <row r="72" customHeight="1" spans="1:19">
      <c r="A72" s="100">
        <v>66</v>
      </c>
      <c r="B72" s="101" t="s">
        <v>295</v>
      </c>
      <c r="C72" s="101" t="s">
        <v>156</v>
      </c>
      <c r="D72" s="101" t="s">
        <v>296</v>
      </c>
      <c r="E72" s="101" t="s">
        <v>297</v>
      </c>
      <c r="F72" s="101" t="s">
        <v>140</v>
      </c>
      <c r="G72" s="101" t="s">
        <v>298</v>
      </c>
      <c r="H72" s="102">
        <f t="shared" si="9"/>
        <v>11.93</v>
      </c>
      <c r="I72" s="118"/>
      <c r="J72" s="118"/>
      <c r="K72" s="40">
        <v>11.93</v>
      </c>
      <c r="L72" s="102">
        <f t="shared" si="10"/>
        <v>11.93</v>
      </c>
      <c r="M72" s="115">
        <v>11.93</v>
      </c>
      <c r="N72" s="116">
        <f t="shared" si="11"/>
        <v>1</v>
      </c>
      <c r="O72" s="117">
        <f t="shared" si="12"/>
        <v>1</v>
      </c>
      <c r="P72" s="102">
        <f t="shared" si="13"/>
        <v>0</v>
      </c>
      <c r="Q72" s="118" t="s">
        <v>54</v>
      </c>
      <c r="R72" s="118">
        <v>2021.2</v>
      </c>
      <c r="S72" s="118"/>
    </row>
    <row r="73" customHeight="1" spans="1:19">
      <c r="A73" s="100">
        <v>67</v>
      </c>
      <c r="B73" s="101" t="s">
        <v>299</v>
      </c>
      <c r="C73" s="101" t="s">
        <v>156</v>
      </c>
      <c r="D73" s="101" t="s">
        <v>300</v>
      </c>
      <c r="E73" s="101" t="s">
        <v>301</v>
      </c>
      <c r="F73" s="101" t="s">
        <v>140</v>
      </c>
      <c r="G73" s="101" t="s">
        <v>302</v>
      </c>
      <c r="H73" s="102">
        <f t="shared" si="9"/>
        <v>9.475</v>
      </c>
      <c r="I73" s="118"/>
      <c r="J73" s="118"/>
      <c r="K73" s="40">
        <v>9.475</v>
      </c>
      <c r="L73" s="102">
        <f t="shared" si="10"/>
        <v>9.475</v>
      </c>
      <c r="M73" s="115">
        <v>9.475</v>
      </c>
      <c r="N73" s="116">
        <f t="shared" si="11"/>
        <v>1</v>
      </c>
      <c r="O73" s="117">
        <f t="shared" si="12"/>
        <v>1</v>
      </c>
      <c r="P73" s="102">
        <f t="shared" si="13"/>
        <v>0</v>
      </c>
      <c r="Q73" s="118" t="s">
        <v>54</v>
      </c>
      <c r="R73" s="118">
        <v>2021.4</v>
      </c>
      <c r="S73" s="118"/>
    </row>
    <row r="74" customHeight="1" spans="1:19">
      <c r="A74" s="100">
        <v>68</v>
      </c>
      <c r="B74" s="101" t="s">
        <v>303</v>
      </c>
      <c r="C74" s="101" t="s">
        <v>156</v>
      </c>
      <c r="D74" s="101" t="s">
        <v>304</v>
      </c>
      <c r="E74" s="101" t="s">
        <v>305</v>
      </c>
      <c r="F74" s="101" t="s">
        <v>103</v>
      </c>
      <c r="G74" s="101" t="s">
        <v>306</v>
      </c>
      <c r="H74" s="102">
        <f t="shared" si="9"/>
        <v>31.5</v>
      </c>
      <c r="I74" s="118"/>
      <c r="J74" s="118"/>
      <c r="K74" s="40">
        <v>31.5</v>
      </c>
      <c r="L74" s="102">
        <f t="shared" si="10"/>
        <v>31.5</v>
      </c>
      <c r="M74" s="115">
        <v>31.5</v>
      </c>
      <c r="N74" s="116">
        <f t="shared" si="11"/>
        <v>1</v>
      </c>
      <c r="O74" s="117">
        <f t="shared" si="12"/>
        <v>1</v>
      </c>
      <c r="P74" s="102">
        <f t="shared" si="13"/>
        <v>0</v>
      </c>
      <c r="Q74" s="118" t="s">
        <v>54</v>
      </c>
      <c r="R74" s="118">
        <v>2021.7</v>
      </c>
      <c r="S74" s="118"/>
    </row>
    <row r="75" customHeight="1" spans="1:19">
      <c r="A75" s="100">
        <v>69</v>
      </c>
      <c r="B75" s="101" t="s">
        <v>307</v>
      </c>
      <c r="C75" s="101" t="s">
        <v>156</v>
      </c>
      <c r="D75" s="101" t="s">
        <v>308</v>
      </c>
      <c r="E75" s="101" t="s">
        <v>309</v>
      </c>
      <c r="F75" s="101" t="s">
        <v>52</v>
      </c>
      <c r="G75" s="101" t="s">
        <v>310</v>
      </c>
      <c r="H75" s="102">
        <f t="shared" si="9"/>
        <v>63</v>
      </c>
      <c r="I75" s="118"/>
      <c r="J75" s="118"/>
      <c r="K75" s="40">
        <v>63</v>
      </c>
      <c r="L75" s="102">
        <f t="shared" si="10"/>
        <v>63</v>
      </c>
      <c r="M75" s="115">
        <v>63</v>
      </c>
      <c r="N75" s="116">
        <f t="shared" si="11"/>
        <v>1</v>
      </c>
      <c r="O75" s="117">
        <f t="shared" si="12"/>
        <v>1</v>
      </c>
      <c r="P75" s="102">
        <f t="shared" si="13"/>
        <v>0</v>
      </c>
      <c r="Q75" s="118" t="s">
        <v>54</v>
      </c>
      <c r="R75" s="118">
        <v>2021.1</v>
      </c>
      <c r="S75" s="118"/>
    </row>
    <row r="76" customHeight="1" spans="1:19">
      <c r="A76" s="100">
        <v>70</v>
      </c>
      <c r="B76" s="101" t="s">
        <v>311</v>
      </c>
      <c r="C76" s="101" t="s">
        <v>156</v>
      </c>
      <c r="D76" s="101" t="s">
        <v>312</v>
      </c>
      <c r="E76" s="101" t="s">
        <v>309</v>
      </c>
      <c r="F76" s="101" t="s">
        <v>52</v>
      </c>
      <c r="G76" s="101" t="s">
        <v>313</v>
      </c>
      <c r="H76" s="102">
        <f t="shared" si="9"/>
        <v>203</v>
      </c>
      <c r="I76" s="118"/>
      <c r="J76" s="118"/>
      <c r="K76" s="40">
        <v>203</v>
      </c>
      <c r="L76" s="102">
        <f t="shared" si="10"/>
        <v>203</v>
      </c>
      <c r="M76" s="115">
        <v>203</v>
      </c>
      <c r="N76" s="116">
        <f t="shared" si="11"/>
        <v>1</v>
      </c>
      <c r="O76" s="117">
        <f t="shared" si="12"/>
        <v>1</v>
      </c>
      <c r="P76" s="102">
        <f t="shared" si="13"/>
        <v>0</v>
      </c>
      <c r="Q76" s="118" t="s">
        <v>54</v>
      </c>
      <c r="R76" s="118">
        <v>2021.5</v>
      </c>
      <c r="S76" s="118"/>
    </row>
    <row r="77" customHeight="1" spans="1:19">
      <c r="A77" s="100">
        <v>71</v>
      </c>
      <c r="B77" s="101" t="s">
        <v>314</v>
      </c>
      <c r="C77" s="101" t="s">
        <v>156</v>
      </c>
      <c r="D77" s="101" t="s">
        <v>315</v>
      </c>
      <c r="E77" s="101" t="s">
        <v>316</v>
      </c>
      <c r="F77" s="101" t="s">
        <v>72</v>
      </c>
      <c r="G77" s="101" t="s">
        <v>317</v>
      </c>
      <c r="H77" s="102">
        <f t="shared" si="9"/>
        <v>2.825</v>
      </c>
      <c r="I77" s="118"/>
      <c r="J77" s="118"/>
      <c r="K77" s="40">
        <v>2.825</v>
      </c>
      <c r="L77" s="102">
        <f t="shared" si="10"/>
        <v>2.825</v>
      </c>
      <c r="M77" s="115">
        <v>2.825</v>
      </c>
      <c r="N77" s="116">
        <f t="shared" si="11"/>
        <v>1</v>
      </c>
      <c r="O77" s="117">
        <f t="shared" si="12"/>
        <v>1</v>
      </c>
      <c r="P77" s="102">
        <f t="shared" si="13"/>
        <v>0</v>
      </c>
      <c r="Q77" s="118" t="s">
        <v>54</v>
      </c>
      <c r="R77" s="118">
        <v>2021.6</v>
      </c>
      <c r="S77" s="118"/>
    </row>
    <row r="78" customHeight="1" spans="1:19">
      <c r="A78" s="100">
        <v>72</v>
      </c>
      <c r="B78" s="101" t="s">
        <v>318</v>
      </c>
      <c r="C78" s="101" t="s">
        <v>156</v>
      </c>
      <c r="D78" s="101" t="s">
        <v>319</v>
      </c>
      <c r="E78" s="101" t="s">
        <v>320</v>
      </c>
      <c r="F78" s="101" t="s">
        <v>72</v>
      </c>
      <c r="G78" s="101" t="s">
        <v>321</v>
      </c>
      <c r="H78" s="102">
        <f t="shared" si="9"/>
        <v>16.365</v>
      </c>
      <c r="I78" s="118"/>
      <c r="J78" s="118"/>
      <c r="K78" s="40">
        <v>16.365</v>
      </c>
      <c r="L78" s="102">
        <f t="shared" si="10"/>
        <v>16.365</v>
      </c>
      <c r="M78" s="115">
        <v>16.365</v>
      </c>
      <c r="N78" s="116">
        <f t="shared" si="11"/>
        <v>1</v>
      </c>
      <c r="O78" s="117">
        <f t="shared" si="12"/>
        <v>1</v>
      </c>
      <c r="P78" s="102">
        <f t="shared" si="13"/>
        <v>0</v>
      </c>
      <c r="Q78" s="118" t="s">
        <v>54</v>
      </c>
      <c r="R78" s="118">
        <v>2021.6</v>
      </c>
      <c r="S78" s="118"/>
    </row>
    <row r="79" customHeight="1" spans="1:19">
      <c r="A79" s="100">
        <v>73</v>
      </c>
      <c r="B79" s="101" t="s">
        <v>322</v>
      </c>
      <c r="C79" s="101" t="s">
        <v>156</v>
      </c>
      <c r="D79" s="101" t="s">
        <v>323</v>
      </c>
      <c r="E79" s="101" t="s">
        <v>221</v>
      </c>
      <c r="F79" s="101" t="s">
        <v>118</v>
      </c>
      <c r="G79" s="101" t="s">
        <v>324</v>
      </c>
      <c r="H79" s="102">
        <f t="shared" si="9"/>
        <v>37.5</v>
      </c>
      <c r="I79" s="118"/>
      <c r="J79" s="118"/>
      <c r="K79" s="40">
        <v>37.5</v>
      </c>
      <c r="L79" s="102">
        <f t="shared" si="10"/>
        <v>37.5</v>
      </c>
      <c r="M79" s="115">
        <v>37.5</v>
      </c>
      <c r="N79" s="116">
        <f t="shared" si="11"/>
        <v>1</v>
      </c>
      <c r="O79" s="117">
        <f t="shared" si="12"/>
        <v>1</v>
      </c>
      <c r="P79" s="102">
        <f t="shared" si="13"/>
        <v>0</v>
      </c>
      <c r="Q79" s="118" t="s">
        <v>54</v>
      </c>
      <c r="R79" s="118">
        <v>2021.1</v>
      </c>
      <c r="S79" s="118"/>
    </row>
    <row r="80" customHeight="1" spans="1:19">
      <c r="A80" s="100">
        <v>74</v>
      </c>
      <c r="B80" s="101" t="s">
        <v>325</v>
      </c>
      <c r="C80" s="101" t="s">
        <v>156</v>
      </c>
      <c r="D80" s="101" t="s">
        <v>326</v>
      </c>
      <c r="E80" s="101" t="s">
        <v>327</v>
      </c>
      <c r="F80" s="101" t="s">
        <v>67</v>
      </c>
      <c r="G80" s="101" t="s">
        <v>328</v>
      </c>
      <c r="H80" s="102">
        <f t="shared" si="9"/>
        <v>30</v>
      </c>
      <c r="I80" s="118"/>
      <c r="J80" s="118"/>
      <c r="K80" s="40">
        <v>30</v>
      </c>
      <c r="L80" s="102">
        <f t="shared" si="10"/>
        <v>30</v>
      </c>
      <c r="M80" s="115">
        <v>30</v>
      </c>
      <c r="N80" s="116">
        <f t="shared" si="11"/>
        <v>1</v>
      </c>
      <c r="O80" s="117">
        <f t="shared" si="12"/>
        <v>1</v>
      </c>
      <c r="P80" s="102" t="s">
        <v>329</v>
      </c>
      <c r="Q80" s="118" t="s">
        <v>54</v>
      </c>
      <c r="R80" s="118">
        <v>2021.1</v>
      </c>
      <c r="S80" s="118"/>
    </row>
    <row r="81" customHeight="1" spans="1:19">
      <c r="A81" s="100">
        <v>75</v>
      </c>
      <c r="B81" s="101" t="s">
        <v>330</v>
      </c>
      <c r="C81" s="101" t="s">
        <v>156</v>
      </c>
      <c r="D81" s="101" t="s">
        <v>331</v>
      </c>
      <c r="E81" s="101" t="s">
        <v>332</v>
      </c>
      <c r="F81" s="101" t="s">
        <v>67</v>
      </c>
      <c r="G81" s="101" t="s">
        <v>333</v>
      </c>
      <c r="H81" s="102">
        <f t="shared" si="9"/>
        <v>61.35</v>
      </c>
      <c r="I81" s="118"/>
      <c r="J81" s="118"/>
      <c r="K81" s="40">
        <v>61.35</v>
      </c>
      <c r="L81" s="102">
        <f t="shared" si="10"/>
        <v>61.35</v>
      </c>
      <c r="M81" s="115">
        <v>61.35</v>
      </c>
      <c r="N81" s="116">
        <f t="shared" si="11"/>
        <v>1</v>
      </c>
      <c r="O81" s="117">
        <f t="shared" si="12"/>
        <v>1</v>
      </c>
      <c r="P81" s="102">
        <f t="shared" si="13"/>
        <v>0</v>
      </c>
      <c r="Q81" s="118" t="s">
        <v>54</v>
      </c>
      <c r="R81" s="118">
        <v>2021.1</v>
      </c>
      <c r="S81" s="118"/>
    </row>
    <row r="82" customHeight="1" spans="1:19">
      <c r="A82" s="100">
        <v>76</v>
      </c>
      <c r="B82" s="101" t="s">
        <v>334</v>
      </c>
      <c r="C82" s="101" t="s">
        <v>156</v>
      </c>
      <c r="D82" s="101" t="s">
        <v>335</v>
      </c>
      <c r="E82" s="101" t="s">
        <v>336</v>
      </c>
      <c r="F82" s="101" t="s">
        <v>123</v>
      </c>
      <c r="G82" s="101" t="s">
        <v>337</v>
      </c>
      <c r="H82" s="102">
        <f t="shared" si="9"/>
        <v>18</v>
      </c>
      <c r="I82" s="118"/>
      <c r="J82" s="118"/>
      <c r="K82" s="40">
        <v>18</v>
      </c>
      <c r="L82" s="102">
        <f t="shared" si="10"/>
        <v>18</v>
      </c>
      <c r="M82" s="115">
        <v>18</v>
      </c>
      <c r="N82" s="116">
        <f t="shared" si="11"/>
        <v>1</v>
      </c>
      <c r="O82" s="117">
        <f t="shared" si="12"/>
        <v>1</v>
      </c>
      <c r="P82" s="102">
        <f t="shared" si="13"/>
        <v>0</v>
      </c>
      <c r="Q82" s="118" t="s">
        <v>54</v>
      </c>
      <c r="R82" s="118">
        <v>2021.1</v>
      </c>
      <c r="S82" s="118"/>
    </row>
    <row r="83" customHeight="1" spans="1:19">
      <c r="A83" s="100">
        <v>77</v>
      </c>
      <c r="B83" s="101" t="s">
        <v>338</v>
      </c>
      <c r="C83" s="101" t="s">
        <v>156</v>
      </c>
      <c r="D83" s="101" t="s">
        <v>339</v>
      </c>
      <c r="E83" s="101" t="s">
        <v>340</v>
      </c>
      <c r="F83" s="101" t="s">
        <v>103</v>
      </c>
      <c r="G83" s="101" t="s">
        <v>341</v>
      </c>
      <c r="H83" s="102">
        <f t="shared" si="9"/>
        <v>40.5</v>
      </c>
      <c r="I83" s="118"/>
      <c r="J83" s="118"/>
      <c r="K83" s="40">
        <v>40.5</v>
      </c>
      <c r="L83" s="102">
        <f t="shared" si="10"/>
        <v>40.5</v>
      </c>
      <c r="M83" s="115">
        <v>40.5</v>
      </c>
      <c r="N83" s="116">
        <f t="shared" si="11"/>
        <v>1</v>
      </c>
      <c r="O83" s="117">
        <f t="shared" si="12"/>
        <v>1</v>
      </c>
      <c r="P83" s="102">
        <f t="shared" si="13"/>
        <v>0</v>
      </c>
      <c r="Q83" s="118" t="s">
        <v>54</v>
      </c>
      <c r="R83" s="118">
        <v>2021.1</v>
      </c>
      <c r="S83" s="118"/>
    </row>
    <row r="84" customHeight="1" spans="1:19">
      <c r="A84" s="100">
        <v>78</v>
      </c>
      <c r="B84" s="101" t="s">
        <v>342</v>
      </c>
      <c r="C84" s="101" t="s">
        <v>156</v>
      </c>
      <c r="D84" s="101" t="s">
        <v>343</v>
      </c>
      <c r="E84" s="101" t="s">
        <v>340</v>
      </c>
      <c r="F84" s="101" t="s">
        <v>103</v>
      </c>
      <c r="G84" s="101" t="s">
        <v>344</v>
      </c>
      <c r="H84" s="102">
        <f t="shared" si="9"/>
        <v>21</v>
      </c>
      <c r="I84" s="118"/>
      <c r="J84" s="118"/>
      <c r="K84" s="40">
        <v>21</v>
      </c>
      <c r="L84" s="102">
        <f t="shared" si="10"/>
        <v>21</v>
      </c>
      <c r="M84" s="115">
        <v>21</v>
      </c>
      <c r="N84" s="116">
        <f t="shared" si="11"/>
        <v>1</v>
      </c>
      <c r="O84" s="117">
        <f t="shared" si="12"/>
        <v>1</v>
      </c>
      <c r="P84" s="102">
        <f t="shared" si="13"/>
        <v>0</v>
      </c>
      <c r="Q84" s="118" t="s">
        <v>54</v>
      </c>
      <c r="R84" s="118">
        <v>2021.1</v>
      </c>
      <c r="S84" s="118"/>
    </row>
    <row r="85" customHeight="1" spans="1:19">
      <c r="A85" s="100">
        <v>79</v>
      </c>
      <c r="B85" s="101" t="s">
        <v>345</v>
      </c>
      <c r="C85" s="101" t="s">
        <v>156</v>
      </c>
      <c r="D85" s="101" t="s">
        <v>346</v>
      </c>
      <c r="E85" s="101" t="s">
        <v>347</v>
      </c>
      <c r="F85" s="101" t="s">
        <v>52</v>
      </c>
      <c r="G85" s="101" t="s">
        <v>348</v>
      </c>
      <c r="H85" s="102">
        <f t="shared" ref="H85:H100" si="14">I85+J85+K85</f>
        <v>15</v>
      </c>
      <c r="I85" s="118"/>
      <c r="J85" s="118"/>
      <c r="K85" s="40">
        <v>15</v>
      </c>
      <c r="L85" s="102">
        <f t="shared" ref="L85:L108" si="15">M85</f>
        <v>15</v>
      </c>
      <c r="M85" s="115">
        <v>15</v>
      </c>
      <c r="N85" s="116">
        <f t="shared" ref="N85:N100" si="16">O85</f>
        <v>1</v>
      </c>
      <c r="O85" s="117">
        <f t="shared" ref="O85:O125" si="17">L85/H85</f>
        <v>1</v>
      </c>
      <c r="P85" s="102">
        <f t="shared" ref="P85:P122" si="18">H85-L85</f>
        <v>0</v>
      </c>
      <c r="Q85" s="118" t="s">
        <v>54</v>
      </c>
      <c r="R85" s="118">
        <v>2021.1</v>
      </c>
      <c r="S85" s="118"/>
    </row>
    <row r="86" customHeight="1" spans="1:19">
      <c r="A86" s="100">
        <v>80</v>
      </c>
      <c r="B86" s="101" t="s">
        <v>349</v>
      </c>
      <c r="C86" s="101" t="s">
        <v>156</v>
      </c>
      <c r="D86" s="101" t="s">
        <v>350</v>
      </c>
      <c r="E86" s="101" t="s">
        <v>351</v>
      </c>
      <c r="F86" s="101" t="s">
        <v>52</v>
      </c>
      <c r="G86" s="101" t="s">
        <v>352</v>
      </c>
      <c r="H86" s="102">
        <f t="shared" si="14"/>
        <v>12.485</v>
      </c>
      <c r="I86" s="118"/>
      <c r="J86" s="118"/>
      <c r="K86" s="40">
        <v>12.485</v>
      </c>
      <c r="L86" s="102">
        <f t="shared" si="15"/>
        <v>12.485</v>
      </c>
      <c r="M86" s="115">
        <v>12.485</v>
      </c>
      <c r="N86" s="116">
        <f t="shared" si="16"/>
        <v>1</v>
      </c>
      <c r="O86" s="117">
        <f t="shared" si="17"/>
        <v>1</v>
      </c>
      <c r="P86" s="102">
        <f t="shared" si="18"/>
        <v>0</v>
      </c>
      <c r="Q86" s="118" t="s">
        <v>54</v>
      </c>
      <c r="R86" s="118">
        <v>2021.1</v>
      </c>
      <c r="S86" s="118"/>
    </row>
    <row r="87" customHeight="1" spans="1:19">
      <c r="A87" s="100">
        <v>81</v>
      </c>
      <c r="B87" s="101" t="s">
        <v>353</v>
      </c>
      <c r="C87" s="101" t="s">
        <v>156</v>
      </c>
      <c r="D87" s="101" t="s">
        <v>354</v>
      </c>
      <c r="E87" s="101" t="s">
        <v>355</v>
      </c>
      <c r="F87" s="101" t="s">
        <v>84</v>
      </c>
      <c r="G87" s="101" t="s">
        <v>356</v>
      </c>
      <c r="H87" s="102">
        <f t="shared" si="14"/>
        <v>22.8</v>
      </c>
      <c r="I87" s="118"/>
      <c r="J87" s="118"/>
      <c r="K87" s="40">
        <v>22.8</v>
      </c>
      <c r="L87" s="102">
        <f t="shared" si="15"/>
        <v>22.8</v>
      </c>
      <c r="M87" s="115">
        <v>22.8</v>
      </c>
      <c r="N87" s="116">
        <f t="shared" si="16"/>
        <v>1</v>
      </c>
      <c r="O87" s="117">
        <f t="shared" si="17"/>
        <v>1</v>
      </c>
      <c r="P87" s="102">
        <f t="shared" si="18"/>
        <v>0</v>
      </c>
      <c r="Q87" s="118" t="s">
        <v>54</v>
      </c>
      <c r="R87" s="118">
        <v>2021.1</v>
      </c>
      <c r="S87" s="118"/>
    </row>
    <row r="88" customHeight="1" spans="1:19">
      <c r="A88" s="100">
        <v>82</v>
      </c>
      <c r="B88" s="101" t="s">
        <v>357</v>
      </c>
      <c r="C88" s="101" t="s">
        <v>156</v>
      </c>
      <c r="D88" s="101" t="s">
        <v>358</v>
      </c>
      <c r="E88" s="101" t="s">
        <v>359</v>
      </c>
      <c r="F88" s="101" t="s">
        <v>109</v>
      </c>
      <c r="G88" s="101" t="s">
        <v>360</v>
      </c>
      <c r="H88" s="102">
        <f t="shared" si="14"/>
        <v>11.1</v>
      </c>
      <c r="I88" s="118"/>
      <c r="J88" s="118"/>
      <c r="K88" s="40">
        <f>12-0.9</f>
        <v>11.1</v>
      </c>
      <c r="L88" s="102">
        <f t="shared" si="15"/>
        <v>11.1</v>
      </c>
      <c r="M88" s="115">
        <v>11.1</v>
      </c>
      <c r="N88" s="116">
        <f t="shared" si="16"/>
        <v>1</v>
      </c>
      <c r="O88" s="117">
        <f t="shared" si="17"/>
        <v>1</v>
      </c>
      <c r="P88" s="102">
        <f t="shared" si="18"/>
        <v>0</v>
      </c>
      <c r="Q88" s="118" t="s">
        <v>54</v>
      </c>
      <c r="R88" s="118">
        <v>2021.3</v>
      </c>
      <c r="S88" s="118"/>
    </row>
    <row r="89" customHeight="1" spans="1:19">
      <c r="A89" s="100">
        <v>83</v>
      </c>
      <c r="B89" s="101" t="s">
        <v>361</v>
      </c>
      <c r="C89" s="101" t="s">
        <v>156</v>
      </c>
      <c r="D89" s="101" t="s">
        <v>362</v>
      </c>
      <c r="E89" s="101" t="s">
        <v>363</v>
      </c>
      <c r="F89" s="101" t="s">
        <v>109</v>
      </c>
      <c r="G89" s="101" t="s">
        <v>362</v>
      </c>
      <c r="H89" s="102">
        <f t="shared" si="14"/>
        <v>13.66</v>
      </c>
      <c r="I89" s="118"/>
      <c r="J89" s="118"/>
      <c r="K89" s="40">
        <f>15-1.34</f>
        <v>13.66</v>
      </c>
      <c r="L89" s="102">
        <f t="shared" si="15"/>
        <v>13.66</v>
      </c>
      <c r="M89" s="115">
        <v>13.66</v>
      </c>
      <c r="N89" s="116">
        <f t="shared" si="16"/>
        <v>1</v>
      </c>
      <c r="O89" s="117">
        <f t="shared" si="17"/>
        <v>1</v>
      </c>
      <c r="P89" s="102">
        <f t="shared" si="18"/>
        <v>0</v>
      </c>
      <c r="Q89" s="118" t="s">
        <v>54</v>
      </c>
      <c r="R89" s="118">
        <v>2021.3</v>
      </c>
      <c r="S89" s="118"/>
    </row>
    <row r="90" customHeight="1" spans="1:19">
      <c r="A90" s="100">
        <v>84</v>
      </c>
      <c r="B90" s="101" t="s">
        <v>364</v>
      </c>
      <c r="C90" s="101" t="s">
        <v>156</v>
      </c>
      <c r="D90" s="101" t="s">
        <v>365</v>
      </c>
      <c r="E90" s="101" t="s">
        <v>366</v>
      </c>
      <c r="F90" s="101" t="s">
        <v>118</v>
      </c>
      <c r="G90" s="101" t="s">
        <v>367</v>
      </c>
      <c r="H90" s="102">
        <f t="shared" si="14"/>
        <v>28.725</v>
      </c>
      <c r="I90" s="118"/>
      <c r="J90" s="118"/>
      <c r="K90" s="40">
        <v>28.725</v>
      </c>
      <c r="L90" s="102">
        <f t="shared" si="15"/>
        <v>28.725</v>
      </c>
      <c r="M90" s="115">
        <v>28.725</v>
      </c>
      <c r="N90" s="116">
        <f t="shared" si="16"/>
        <v>1</v>
      </c>
      <c r="O90" s="117">
        <f t="shared" si="17"/>
        <v>1</v>
      </c>
      <c r="P90" s="102">
        <f t="shared" si="18"/>
        <v>0</v>
      </c>
      <c r="Q90" s="118" t="s">
        <v>54</v>
      </c>
      <c r="R90" s="118">
        <v>2021.2</v>
      </c>
      <c r="S90" s="118"/>
    </row>
    <row r="91" customHeight="1" spans="1:19">
      <c r="A91" s="100">
        <v>85</v>
      </c>
      <c r="B91" s="101" t="s">
        <v>368</v>
      </c>
      <c r="C91" s="101" t="s">
        <v>156</v>
      </c>
      <c r="D91" s="101" t="s">
        <v>369</v>
      </c>
      <c r="E91" s="101" t="s">
        <v>370</v>
      </c>
      <c r="F91" s="101" t="s">
        <v>84</v>
      </c>
      <c r="G91" s="101" t="s">
        <v>371</v>
      </c>
      <c r="H91" s="102">
        <f t="shared" si="14"/>
        <v>36.45</v>
      </c>
      <c r="I91" s="118"/>
      <c r="J91" s="118"/>
      <c r="K91" s="40">
        <v>36.45</v>
      </c>
      <c r="L91" s="102">
        <f t="shared" si="15"/>
        <v>36.45</v>
      </c>
      <c r="M91" s="115">
        <v>36.45</v>
      </c>
      <c r="N91" s="116">
        <f t="shared" si="16"/>
        <v>1</v>
      </c>
      <c r="O91" s="117">
        <f t="shared" si="17"/>
        <v>1</v>
      </c>
      <c r="P91" s="102">
        <f t="shared" si="18"/>
        <v>0</v>
      </c>
      <c r="Q91" s="118" t="s">
        <v>54</v>
      </c>
      <c r="R91" s="118">
        <v>2021.2</v>
      </c>
      <c r="S91" s="118"/>
    </row>
    <row r="92" customHeight="1" spans="1:19">
      <c r="A92" s="100">
        <v>86</v>
      </c>
      <c r="B92" s="101" t="s">
        <v>372</v>
      </c>
      <c r="C92" s="101" t="s">
        <v>156</v>
      </c>
      <c r="D92" s="101" t="s">
        <v>373</v>
      </c>
      <c r="E92" s="101" t="s">
        <v>374</v>
      </c>
      <c r="F92" s="101" t="s">
        <v>80</v>
      </c>
      <c r="G92" s="101" t="s">
        <v>375</v>
      </c>
      <c r="H92" s="102">
        <f t="shared" si="14"/>
        <v>22.5</v>
      </c>
      <c r="I92" s="118"/>
      <c r="J92" s="118"/>
      <c r="K92" s="40">
        <v>22.5</v>
      </c>
      <c r="L92" s="102">
        <f t="shared" si="15"/>
        <v>22.5</v>
      </c>
      <c r="M92" s="115">
        <v>22.5</v>
      </c>
      <c r="N92" s="116">
        <f t="shared" si="16"/>
        <v>1</v>
      </c>
      <c r="O92" s="117">
        <f t="shared" si="17"/>
        <v>1</v>
      </c>
      <c r="P92" s="102">
        <f t="shared" si="18"/>
        <v>0</v>
      </c>
      <c r="Q92" s="118" t="s">
        <v>54</v>
      </c>
      <c r="R92" s="118">
        <v>2021.2</v>
      </c>
      <c r="S92" s="118"/>
    </row>
    <row r="93" customHeight="1" spans="1:19">
      <c r="A93" s="100">
        <v>87</v>
      </c>
      <c r="B93" s="101" t="s">
        <v>376</v>
      </c>
      <c r="C93" s="101" t="s">
        <v>156</v>
      </c>
      <c r="D93" s="101" t="s">
        <v>377</v>
      </c>
      <c r="E93" s="101" t="s">
        <v>378</v>
      </c>
      <c r="F93" s="101" t="s">
        <v>80</v>
      </c>
      <c r="G93" s="101" t="s">
        <v>379</v>
      </c>
      <c r="H93" s="102">
        <f t="shared" si="14"/>
        <v>48.45</v>
      </c>
      <c r="I93" s="118"/>
      <c r="J93" s="118"/>
      <c r="K93" s="40">
        <v>48.45</v>
      </c>
      <c r="L93" s="102">
        <f t="shared" si="15"/>
        <v>48.45</v>
      </c>
      <c r="M93" s="115">
        <v>48.45</v>
      </c>
      <c r="N93" s="116">
        <f t="shared" si="16"/>
        <v>1</v>
      </c>
      <c r="O93" s="117">
        <f t="shared" si="17"/>
        <v>1</v>
      </c>
      <c r="P93" s="102">
        <f t="shared" si="18"/>
        <v>0</v>
      </c>
      <c r="Q93" s="118" t="s">
        <v>54</v>
      </c>
      <c r="R93" s="118">
        <v>2021.2</v>
      </c>
      <c r="S93" s="118"/>
    </row>
    <row r="94" customHeight="1" spans="1:19">
      <c r="A94" s="100">
        <v>88</v>
      </c>
      <c r="B94" s="101" t="s">
        <v>380</v>
      </c>
      <c r="C94" s="101" t="s">
        <v>156</v>
      </c>
      <c r="D94" s="101" t="s">
        <v>381</v>
      </c>
      <c r="E94" s="101" t="s">
        <v>382</v>
      </c>
      <c r="F94" s="101" t="s">
        <v>80</v>
      </c>
      <c r="G94" s="101" t="s">
        <v>383</v>
      </c>
      <c r="H94" s="102">
        <f t="shared" si="14"/>
        <v>26.875</v>
      </c>
      <c r="I94" s="118"/>
      <c r="J94" s="118"/>
      <c r="K94" s="40">
        <v>26.875</v>
      </c>
      <c r="L94" s="102">
        <f t="shared" si="15"/>
        <v>26.875</v>
      </c>
      <c r="M94" s="115">
        <v>26.875</v>
      </c>
      <c r="N94" s="116">
        <f t="shared" si="16"/>
        <v>1</v>
      </c>
      <c r="O94" s="117">
        <f t="shared" si="17"/>
        <v>1</v>
      </c>
      <c r="P94" s="102">
        <f t="shared" si="18"/>
        <v>0</v>
      </c>
      <c r="Q94" s="118" t="s">
        <v>54</v>
      </c>
      <c r="R94" s="118">
        <v>2021.2</v>
      </c>
      <c r="S94" s="118"/>
    </row>
    <row r="95" customHeight="1" spans="1:19">
      <c r="A95" s="100">
        <v>89</v>
      </c>
      <c r="B95" s="101" t="s">
        <v>384</v>
      </c>
      <c r="C95" s="101" t="s">
        <v>156</v>
      </c>
      <c r="D95" s="101" t="s">
        <v>385</v>
      </c>
      <c r="E95" s="101" t="s">
        <v>382</v>
      </c>
      <c r="F95" s="101" t="s">
        <v>80</v>
      </c>
      <c r="G95" s="101" t="s">
        <v>386</v>
      </c>
      <c r="H95" s="102">
        <f t="shared" si="14"/>
        <v>25.735</v>
      </c>
      <c r="I95" s="118"/>
      <c r="J95" s="118"/>
      <c r="K95" s="40">
        <v>25.735</v>
      </c>
      <c r="L95" s="102">
        <f t="shared" si="15"/>
        <v>25.735</v>
      </c>
      <c r="M95" s="115">
        <v>25.735</v>
      </c>
      <c r="N95" s="116">
        <f t="shared" si="16"/>
        <v>1</v>
      </c>
      <c r="O95" s="117">
        <f t="shared" si="17"/>
        <v>1</v>
      </c>
      <c r="P95" s="102">
        <f t="shared" si="18"/>
        <v>0</v>
      </c>
      <c r="Q95" s="118" t="s">
        <v>54</v>
      </c>
      <c r="R95" s="118">
        <v>2021.2</v>
      </c>
      <c r="S95" s="118"/>
    </row>
    <row r="96" customHeight="1" spans="1:19">
      <c r="A96" s="100">
        <v>90</v>
      </c>
      <c r="B96" s="101" t="s">
        <v>387</v>
      </c>
      <c r="C96" s="101" t="s">
        <v>156</v>
      </c>
      <c r="D96" s="101" t="s">
        <v>388</v>
      </c>
      <c r="E96" s="101" t="s">
        <v>389</v>
      </c>
      <c r="F96" s="101" t="s">
        <v>128</v>
      </c>
      <c r="G96" s="101" t="s">
        <v>390</v>
      </c>
      <c r="H96" s="102">
        <f t="shared" si="14"/>
        <v>24.9</v>
      </c>
      <c r="I96" s="118"/>
      <c r="J96" s="118"/>
      <c r="K96" s="40">
        <v>24.9</v>
      </c>
      <c r="L96" s="102">
        <f t="shared" si="15"/>
        <v>24.9</v>
      </c>
      <c r="M96" s="115">
        <v>24.9</v>
      </c>
      <c r="N96" s="116">
        <f t="shared" si="16"/>
        <v>1</v>
      </c>
      <c r="O96" s="117">
        <f t="shared" si="17"/>
        <v>1</v>
      </c>
      <c r="P96" s="102">
        <f t="shared" si="18"/>
        <v>0</v>
      </c>
      <c r="Q96" s="118" t="s">
        <v>54</v>
      </c>
      <c r="R96" s="118">
        <v>2021.1</v>
      </c>
      <c r="S96" s="118"/>
    </row>
    <row r="97" customHeight="1" spans="1:19">
      <c r="A97" s="100">
        <v>91</v>
      </c>
      <c r="B97" s="101" t="s">
        <v>391</v>
      </c>
      <c r="C97" s="101" t="s">
        <v>156</v>
      </c>
      <c r="D97" s="101" t="s">
        <v>392</v>
      </c>
      <c r="E97" s="101" t="s">
        <v>393</v>
      </c>
      <c r="F97" s="101" t="s">
        <v>132</v>
      </c>
      <c r="G97" s="101" t="s">
        <v>394</v>
      </c>
      <c r="H97" s="102">
        <f t="shared" si="14"/>
        <v>9</v>
      </c>
      <c r="I97" s="118"/>
      <c r="J97" s="118"/>
      <c r="K97" s="40">
        <v>9</v>
      </c>
      <c r="L97" s="102">
        <f t="shared" si="15"/>
        <v>9</v>
      </c>
      <c r="M97" s="115">
        <v>9</v>
      </c>
      <c r="N97" s="116">
        <f t="shared" si="16"/>
        <v>1</v>
      </c>
      <c r="O97" s="117">
        <f t="shared" si="17"/>
        <v>1</v>
      </c>
      <c r="P97" s="102">
        <f t="shared" si="18"/>
        <v>0</v>
      </c>
      <c r="Q97" s="118" t="s">
        <v>54</v>
      </c>
      <c r="R97" s="118">
        <v>2021.1</v>
      </c>
      <c r="S97" s="118"/>
    </row>
    <row r="98" customHeight="1" spans="1:19">
      <c r="A98" s="100">
        <v>92</v>
      </c>
      <c r="B98" s="101" t="s">
        <v>395</v>
      </c>
      <c r="C98" s="101" t="s">
        <v>156</v>
      </c>
      <c r="D98" s="101" t="s">
        <v>396</v>
      </c>
      <c r="E98" s="101" t="s">
        <v>221</v>
      </c>
      <c r="F98" s="101" t="s">
        <v>118</v>
      </c>
      <c r="G98" s="101" t="s">
        <v>397</v>
      </c>
      <c r="H98" s="102">
        <f t="shared" si="14"/>
        <v>32.255</v>
      </c>
      <c r="I98" s="118"/>
      <c r="J98" s="118"/>
      <c r="K98" s="40">
        <v>32.255</v>
      </c>
      <c r="L98" s="102">
        <f t="shared" si="15"/>
        <v>32.255</v>
      </c>
      <c r="M98" s="115">
        <v>32.255</v>
      </c>
      <c r="N98" s="116">
        <f t="shared" si="16"/>
        <v>1</v>
      </c>
      <c r="O98" s="117">
        <f t="shared" si="17"/>
        <v>1</v>
      </c>
      <c r="P98" s="102">
        <f t="shared" si="18"/>
        <v>0</v>
      </c>
      <c r="Q98" s="118" t="s">
        <v>54</v>
      </c>
      <c r="R98" s="118">
        <v>2021.2</v>
      </c>
      <c r="S98" s="118"/>
    </row>
    <row r="99" customHeight="1" spans="1:19">
      <c r="A99" s="100">
        <v>93</v>
      </c>
      <c r="B99" s="101" t="s">
        <v>398</v>
      </c>
      <c r="C99" s="101" t="s">
        <v>156</v>
      </c>
      <c r="D99" s="101" t="s">
        <v>399</v>
      </c>
      <c r="E99" s="101" t="s">
        <v>400</v>
      </c>
      <c r="F99" s="101" t="s">
        <v>128</v>
      </c>
      <c r="G99" s="101" t="s">
        <v>401</v>
      </c>
      <c r="H99" s="102">
        <f t="shared" si="14"/>
        <v>45</v>
      </c>
      <c r="I99" s="118"/>
      <c r="J99" s="118"/>
      <c r="K99" s="40">
        <v>45</v>
      </c>
      <c r="L99" s="102">
        <f t="shared" si="15"/>
        <v>45</v>
      </c>
      <c r="M99" s="115">
        <v>45</v>
      </c>
      <c r="N99" s="116">
        <f t="shared" si="16"/>
        <v>1</v>
      </c>
      <c r="O99" s="117">
        <f t="shared" si="17"/>
        <v>1</v>
      </c>
      <c r="P99" s="102">
        <f t="shared" si="18"/>
        <v>0</v>
      </c>
      <c r="Q99" s="118" t="s">
        <v>54</v>
      </c>
      <c r="R99" s="118">
        <v>2021.1</v>
      </c>
      <c r="S99" s="118"/>
    </row>
    <row r="100" customHeight="1" spans="1:19">
      <c r="A100" s="100">
        <v>94</v>
      </c>
      <c r="B100" s="101" t="s">
        <v>402</v>
      </c>
      <c r="C100" s="101" t="s">
        <v>156</v>
      </c>
      <c r="D100" s="101" t="s">
        <v>403</v>
      </c>
      <c r="E100" s="101" t="s">
        <v>400</v>
      </c>
      <c r="F100" s="101" t="s">
        <v>128</v>
      </c>
      <c r="G100" s="101" t="s">
        <v>404</v>
      </c>
      <c r="H100" s="102">
        <f t="shared" si="14"/>
        <v>21.01</v>
      </c>
      <c r="I100" s="118"/>
      <c r="J100" s="118"/>
      <c r="K100" s="40">
        <v>21.01</v>
      </c>
      <c r="L100" s="102">
        <f t="shared" si="15"/>
        <v>21.01</v>
      </c>
      <c r="M100" s="115">
        <v>21.01</v>
      </c>
      <c r="N100" s="116">
        <f t="shared" si="16"/>
        <v>1</v>
      </c>
      <c r="O100" s="117">
        <f t="shared" si="17"/>
        <v>1</v>
      </c>
      <c r="P100" s="102">
        <f t="shared" si="18"/>
        <v>0</v>
      </c>
      <c r="Q100" s="118" t="s">
        <v>54</v>
      </c>
      <c r="R100" s="118">
        <v>2021.1</v>
      </c>
      <c r="S100" s="118"/>
    </row>
    <row r="101" customHeight="1" spans="1:19">
      <c r="A101" s="100">
        <v>95</v>
      </c>
      <c r="B101" s="101" t="s">
        <v>405</v>
      </c>
      <c r="C101" s="101" t="s">
        <v>156</v>
      </c>
      <c r="D101" s="101" t="s">
        <v>406</v>
      </c>
      <c r="E101" s="101" t="s">
        <v>407</v>
      </c>
      <c r="F101" s="101" t="s">
        <v>93</v>
      </c>
      <c r="G101" s="101" t="s">
        <v>408</v>
      </c>
      <c r="H101" s="102">
        <f t="shared" ref="H101:H125" si="19">I101+J101+K101</f>
        <v>171.5</v>
      </c>
      <c r="I101" s="118"/>
      <c r="J101" s="118"/>
      <c r="K101" s="40">
        <v>171.5</v>
      </c>
      <c r="L101" s="102">
        <f t="shared" si="15"/>
        <v>171.5</v>
      </c>
      <c r="M101" s="115">
        <v>171.5</v>
      </c>
      <c r="N101" s="116">
        <f t="shared" ref="N101:N122" si="20">O101</f>
        <v>1</v>
      </c>
      <c r="O101" s="117">
        <f t="shared" si="17"/>
        <v>1</v>
      </c>
      <c r="P101" s="102">
        <f t="shared" si="18"/>
        <v>0</v>
      </c>
      <c r="Q101" s="118" t="s">
        <v>54</v>
      </c>
      <c r="R101" s="118">
        <v>2021.1</v>
      </c>
      <c r="S101" s="118"/>
    </row>
    <row r="102" customHeight="1" spans="1:19">
      <c r="A102" s="100">
        <v>96</v>
      </c>
      <c r="B102" s="101" t="s">
        <v>409</v>
      </c>
      <c r="C102" s="101" t="s">
        <v>156</v>
      </c>
      <c r="D102" s="101" t="s">
        <v>410</v>
      </c>
      <c r="E102" s="101" t="s">
        <v>411</v>
      </c>
      <c r="F102" s="101" t="s">
        <v>123</v>
      </c>
      <c r="G102" s="101" t="s">
        <v>410</v>
      </c>
      <c r="H102" s="102">
        <f t="shared" si="19"/>
        <v>13.2</v>
      </c>
      <c r="I102" s="118"/>
      <c r="J102" s="118"/>
      <c r="K102" s="40">
        <v>13.2</v>
      </c>
      <c r="L102" s="102">
        <f t="shared" si="15"/>
        <v>13.2</v>
      </c>
      <c r="M102" s="115">
        <v>13.2</v>
      </c>
      <c r="N102" s="116">
        <f t="shared" si="20"/>
        <v>1</v>
      </c>
      <c r="O102" s="117">
        <f t="shared" si="17"/>
        <v>1</v>
      </c>
      <c r="P102" s="102">
        <f t="shared" si="18"/>
        <v>0</v>
      </c>
      <c r="Q102" s="118" t="s">
        <v>54</v>
      </c>
      <c r="R102" s="118">
        <v>2021.2</v>
      </c>
      <c r="S102" s="118"/>
    </row>
    <row r="103" customHeight="1" spans="1:19">
      <c r="A103" s="100">
        <v>97</v>
      </c>
      <c r="B103" s="101" t="s">
        <v>412</v>
      </c>
      <c r="C103" s="101" t="s">
        <v>156</v>
      </c>
      <c r="D103" s="101" t="s">
        <v>413</v>
      </c>
      <c r="E103" s="101" t="s">
        <v>414</v>
      </c>
      <c r="F103" s="101" t="s">
        <v>109</v>
      </c>
      <c r="G103" s="101" t="s">
        <v>415</v>
      </c>
      <c r="H103" s="102">
        <f t="shared" si="19"/>
        <v>48.23504</v>
      </c>
      <c r="I103" s="118"/>
      <c r="J103" s="118"/>
      <c r="K103" s="40">
        <f>60-11.76496</f>
        <v>48.23504</v>
      </c>
      <c r="L103" s="102">
        <f t="shared" si="15"/>
        <v>48.23504</v>
      </c>
      <c r="M103" s="115">
        <v>48.23504</v>
      </c>
      <c r="N103" s="116">
        <f t="shared" si="20"/>
        <v>1</v>
      </c>
      <c r="O103" s="117">
        <f t="shared" si="17"/>
        <v>1</v>
      </c>
      <c r="P103" s="102">
        <f t="shared" si="18"/>
        <v>0</v>
      </c>
      <c r="Q103" s="118" t="s">
        <v>54</v>
      </c>
      <c r="R103" s="118">
        <v>2021.1</v>
      </c>
      <c r="S103" s="118"/>
    </row>
    <row r="104" customHeight="1" spans="1:19">
      <c r="A104" s="100">
        <v>98</v>
      </c>
      <c r="B104" s="101" t="s">
        <v>416</v>
      </c>
      <c r="C104" s="101" t="s">
        <v>156</v>
      </c>
      <c r="D104" s="101" t="s">
        <v>417</v>
      </c>
      <c r="E104" s="101" t="s">
        <v>418</v>
      </c>
      <c r="F104" s="101" t="s">
        <v>123</v>
      </c>
      <c r="G104" s="101" t="s">
        <v>417</v>
      </c>
      <c r="H104" s="102">
        <f t="shared" si="19"/>
        <v>21</v>
      </c>
      <c r="I104" s="118"/>
      <c r="J104" s="118"/>
      <c r="K104" s="40">
        <v>21</v>
      </c>
      <c r="L104" s="102">
        <f t="shared" si="15"/>
        <v>21</v>
      </c>
      <c r="M104" s="115">
        <v>21</v>
      </c>
      <c r="N104" s="116">
        <f t="shared" si="20"/>
        <v>1</v>
      </c>
      <c r="O104" s="117">
        <f t="shared" si="17"/>
        <v>1</v>
      </c>
      <c r="P104" s="102">
        <f t="shared" si="18"/>
        <v>0</v>
      </c>
      <c r="Q104" s="118" t="s">
        <v>54</v>
      </c>
      <c r="R104" s="118">
        <v>2021.1</v>
      </c>
      <c r="S104" s="118"/>
    </row>
    <row r="105" customHeight="1" spans="1:19">
      <c r="A105" s="100">
        <v>99</v>
      </c>
      <c r="B105" s="101" t="s">
        <v>419</v>
      </c>
      <c r="C105" s="101" t="s">
        <v>156</v>
      </c>
      <c r="D105" s="101" t="s">
        <v>420</v>
      </c>
      <c r="E105" s="101" t="s">
        <v>421</v>
      </c>
      <c r="F105" s="101" t="s">
        <v>93</v>
      </c>
      <c r="G105" s="101" t="s">
        <v>422</v>
      </c>
      <c r="H105" s="102">
        <f t="shared" si="19"/>
        <v>31.5</v>
      </c>
      <c r="I105" s="118"/>
      <c r="J105" s="118"/>
      <c r="K105" s="40">
        <v>31.5</v>
      </c>
      <c r="L105" s="102">
        <f t="shared" si="15"/>
        <v>31.5</v>
      </c>
      <c r="M105" s="115">
        <v>31.5</v>
      </c>
      <c r="N105" s="116">
        <f t="shared" si="20"/>
        <v>1</v>
      </c>
      <c r="O105" s="117">
        <f t="shared" si="17"/>
        <v>1</v>
      </c>
      <c r="P105" s="102">
        <f t="shared" si="18"/>
        <v>0</v>
      </c>
      <c r="Q105" s="118" t="s">
        <v>54</v>
      </c>
      <c r="R105" s="118">
        <v>2021.1</v>
      </c>
      <c r="S105" s="118"/>
    </row>
    <row r="106" s="85" customFormat="1" ht="96" spans="1:256">
      <c r="A106" s="100">
        <v>100</v>
      </c>
      <c r="B106" s="125" t="s">
        <v>423</v>
      </c>
      <c r="C106" s="101" t="s">
        <v>156</v>
      </c>
      <c r="D106" s="101" t="s">
        <v>424</v>
      </c>
      <c r="E106" s="101" t="s">
        <v>425</v>
      </c>
      <c r="F106" s="101" t="s">
        <v>426</v>
      </c>
      <c r="G106" s="101" t="s">
        <v>427</v>
      </c>
      <c r="H106" s="102">
        <f t="shared" si="19"/>
        <v>10</v>
      </c>
      <c r="I106" s="118"/>
      <c r="J106" s="40">
        <v>10</v>
      </c>
      <c r="K106" s="118"/>
      <c r="L106" s="102">
        <f t="shared" si="15"/>
        <v>10</v>
      </c>
      <c r="M106" s="115">
        <v>10</v>
      </c>
      <c r="N106" s="116">
        <f t="shared" si="20"/>
        <v>1</v>
      </c>
      <c r="O106" s="117">
        <f t="shared" si="17"/>
        <v>1</v>
      </c>
      <c r="P106" s="102">
        <f t="shared" si="18"/>
        <v>0</v>
      </c>
      <c r="Q106" s="129" t="s">
        <v>29</v>
      </c>
      <c r="R106" s="129">
        <v>2021.05</v>
      </c>
      <c r="S106" s="129"/>
      <c r="T106" s="86"/>
      <c r="U106" s="86"/>
      <c r="V106" s="86"/>
      <c r="W106" s="86"/>
      <c r="X106" s="86"/>
      <c r="Y106" s="86"/>
      <c r="Z106" s="86"/>
      <c r="AA106" s="86"/>
      <c r="AB106" s="86"/>
      <c r="AC106" s="86"/>
      <c r="AD106" s="86"/>
      <c r="AE106" s="86"/>
      <c r="AF106" s="86"/>
      <c r="AG106" s="86"/>
      <c r="AH106" s="86"/>
      <c r="AI106" s="86"/>
      <c r="AJ106" s="86"/>
      <c r="AK106" s="86"/>
      <c r="AL106" s="86"/>
      <c r="AM106" s="86"/>
      <c r="AN106" s="86"/>
      <c r="AO106" s="86"/>
      <c r="AP106" s="86"/>
      <c r="AQ106" s="86"/>
      <c r="AR106" s="86"/>
      <c r="AS106" s="86"/>
      <c r="AT106" s="86"/>
      <c r="AU106" s="86"/>
      <c r="AV106" s="86"/>
      <c r="AW106" s="86"/>
      <c r="AX106" s="86"/>
      <c r="AY106" s="86"/>
      <c r="AZ106" s="86"/>
      <c r="BA106" s="86"/>
      <c r="BB106" s="86"/>
      <c r="BC106" s="86"/>
      <c r="BD106" s="86"/>
      <c r="BE106" s="86"/>
      <c r="BF106" s="86"/>
      <c r="BG106" s="86"/>
      <c r="BH106" s="86"/>
      <c r="BI106" s="86"/>
      <c r="BJ106" s="86"/>
      <c r="BK106" s="86"/>
      <c r="BL106" s="86"/>
      <c r="BM106" s="86"/>
      <c r="BN106" s="86"/>
      <c r="BO106" s="86"/>
      <c r="BP106" s="86"/>
      <c r="BQ106" s="86"/>
      <c r="BR106" s="86"/>
      <c r="BS106" s="86"/>
      <c r="BT106" s="86"/>
      <c r="BU106" s="86"/>
      <c r="BV106" s="86"/>
      <c r="BW106" s="86"/>
      <c r="BX106" s="86"/>
      <c r="BY106" s="86"/>
      <c r="BZ106" s="86"/>
      <c r="CA106" s="86"/>
      <c r="CB106" s="86"/>
      <c r="CC106" s="86"/>
      <c r="CD106" s="86"/>
      <c r="CE106" s="86"/>
      <c r="CF106" s="86"/>
      <c r="CG106" s="86"/>
      <c r="CH106" s="86"/>
      <c r="CI106" s="86"/>
      <c r="CJ106" s="86"/>
      <c r="CK106" s="86"/>
      <c r="CL106" s="86"/>
      <c r="CM106" s="86"/>
      <c r="CN106" s="86"/>
      <c r="CO106" s="86"/>
      <c r="CP106" s="86"/>
      <c r="CQ106" s="86"/>
      <c r="CR106" s="86"/>
      <c r="CS106" s="86"/>
      <c r="CT106" s="86"/>
      <c r="CU106" s="86"/>
      <c r="CV106" s="86"/>
      <c r="CW106" s="86"/>
      <c r="CX106" s="86"/>
      <c r="CY106" s="86"/>
      <c r="CZ106" s="86"/>
      <c r="DA106" s="86"/>
      <c r="DB106" s="86"/>
      <c r="DC106" s="86"/>
      <c r="DD106" s="86"/>
      <c r="DE106" s="86"/>
      <c r="DF106" s="86"/>
      <c r="DG106" s="86"/>
      <c r="DH106" s="86"/>
      <c r="DI106" s="86"/>
      <c r="DJ106" s="86"/>
      <c r="DK106" s="86"/>
      <c r="DL106" s="86"/>
      <c r="DM106" s="86"/>
      <c r="DN106" s="86"/>
      <c r="DO106" s="86"/>
      <c r="DP106" s="86"/>
      <c r="DQ106" s="86"/>
      <c r="DR106" s="86"/>
      <c r="DS106" s="86"/>
      <c r="DT106" s="86"/>
      <c r="DU106" s="86"/>
      <c r="DV106" s="86"/>
      <c r="DW106" s="86"/>
      <c r="DX106" s="86"/>
      <c r="DY106" s="86"/>
      <c r="DZ106" s="86"/>
      <c r="EA106" s="86"/>
      <c r="EB106" s="86"/>
      <c r="EC106" s="86"/>
      <c r="ED106" s="86"/>
      <c r="EE106" s="86"/>
      <c r="EF106" s="86"/>
      <c r="EG106" s="86"/>
      <c r="EH106" s="86"/>
      <c r="EI106" s="86"/>
      <c r="EJ106" s="86"/>
      <c r="EK106" s="86"/>
      <c r="EL106" s="86"/>
      <c r="EM106" s="86"/>
      <c r="EN106" s="86"/>
      <c r="EO106" s="86"/>
      <c r="EP106" s="86"/>
      <c r="EQ106" s="86"/>
      <c r="ER106" s="86"/>
      <c r="ES106" s="86"/>
      <c r="ET106" s="86"/>
      <c r="EU106" s="86"/>
      <c r="EV106" s="86"/>
      <c r="EW106" s="86"/>
      <c r="EX106" s="86"/>
      <c r="EY106" s="86"/>
      <c r="EZ106" s="86"/>
      <c r="FA106" s="86"/>
      <c r="FB106" s="86"/>
      <c r="FC106" s="86"/>
      <c r="FD106" s="89"/>
      <c r="FE106" s="89"/>
      <c r="FF106" s="89"/>
      <c r="FG106" s="89"/>
      <c r="FH106" s="89"/>
      <c r="FI106" s="89"/>
      <c r="FJ106" s="89"/>
      <c r="FK106" s="89"/>
      <c r="FL106" s="89"/>
      <c r="FM106" s="89"/>
      <c r="FN106" s="89"/>
      <c r="FO106" s="89"/>
      <c r="FP106" s="89"/>
      <c r="FQ106" s="89"/>
      <c r="FR106" s="89"/>
      <c r="FS106" s="89"/>
      <c r="FT106" s="89"/>
      <c r="FU106" s="89"/>
      <c r="FV106" s="89"/>
      <c r="FW106" s="89"/>
      <c r="FX106" s="89"/>
      <c r="FY106" s="89"/>
      <c r="FZ106" s="89"/>
      <c r="GA106" s="89"/>
      <c r="GB106" s="89"/>
      <c r="GC106" s="89"/>
      <c r="GD106" s="89"/>
      <c r="GE106" s="89"/>
      <c r="GF106" s="89"/>
      <c r="GG106" s="89"/>
      <c r="GH106" s="89"/>
      <c r="GI106" s="89"/>
      <c r="GJ106" s="89"/>
      <c r="GK106" s="89"/>
      <c r="GL106" s="89"/>
      <c r="GM106" s="89"/>
      <c r="GN106" s="89"/>
      <c r="GO106" s="89"/>
      <c r="GP106" s="89"/>
      <c r="GQ106" s="89"/>
      <c r="GR106" s="89"/>
      <c r="GS106" s="89"/>
      <c r="GT106" s="89"/>
      <c r="GU106" s="89"/>
      <c r="GV106" s="89"/>
      <c r="GW106" s="89"/>
      <c r="GX106" s="89"/>
      <c r="GY106" s="89"/>
      <c r="GZ106" s="89"/>
      <c r="HA106" s="89"/>
      <c r="HB106" s="89"/>
      <c r="HC106" s="89"/>
      <c r="HD106" s="89"/>
      <c r="HE106" s="89"/>
      <c r="HF106" s="89"/>
      <c r="HG106" s="89"/>
      <c r="HH106" s="89"/>
      <c r="HI106" s="89"/>
      <c r="HJ106" s="89"/>
      <c r="HK106" s="89"/>
      <c r="HL106" s="89"/>
      <c r="HM106" s="89"/>
      <c r="HN106" s="89"/>
      <c r="HO106" s="89"/>
      <c r="HP106" s="89"/>
      <c r="HQ106" s="89"/>
      <c r="HR106" s="89"/>
      <c r="HS106" s="89"/>
      <c r="HT106" s="89"/>
      <c r="HU106" s="89"/>
      <c r="HV106" s="89"/>
      <c r="HW106" s="89"/>
      <c r="HX106" s="89"/>
      <c r="HY106" s="89"/>
      <c r="HZ106" s="89"/>
      <c r="IA106" s="89"/>
      <c r="IB106" s="89"/>
      <c r="IC106" s="89"/>
      <c r="ID106" s="89"/>
      <c r="IE106" s="89"/>
      <c r="IF106" s="89"/>
      <c r="IG106" s="89"/>
      <c r="IH106" s="89"/>
      <c r="II106" s="89"/>
      <c r="IJ106" s="89"/>
      <c r="IK106" s="89"/>
      <c r="IL106" s="89"/>
      <c r="IM106" s="89"/>
      <c r="IN106" s="89"/>
      <c r="IO106" s="89"/>
      <c r="IP106" s="89"/>
      <c r="IQ106" s="89"/>
      <c r="IR106" s="89"/>
      <c r="IS106" s="89"/>
      <c r="IT106" s="89"/>
      <c r="IU106" s="89"/>
      <c r="IV106" s="89"/>
    </row>
    <row r="107" s="85" customFormat="1" customHeight="1" spans="1:256">
      <c r="A107" s="100">
        <v>101</v>
      </c>
      <c r="B107" s="40" t="s">
        <v>428</v>
      </c>
      <c r="C107" s="101" t="s">
        <v>156</v>
      </c>
      <c r="D107" s="101" t="s">
        <v>429</v>
      </c>
      <c r="E107" s="101" t="s">
        <v>430</v>
      </c>
      <c r="F107" s="101" t="s">
        <v>431</v>
      </c>
      <c r="G107" s="101" t="s">
        <v>432</v>
      </c>
      <c r="H107" s="102">
        <f t="shared" si="19"/>
        <v>20</v>
      </c>
      <c r="I107" s="118"/>
      <c r="J107" s="40">
        <v>20</v>
      </c>
      <c r="K107" s="118"/>
      <c r="L107" s="102">
        <f t="shared" si="15"/>
        <v>20</v>
      </c>
      <c r="M107" s="115">
        <v>20</v>
      </c>
      <c r="N107" s="116">
        <f t="shared" si="20"/>
        <v>1</v>
      </c>
      <c r="O107" s="117">
        <f t="shared" si="17"/>
        <v>1</v>
      </c>
      <c r="P107" s="102">
        <f t="shared" si="18"/>
        <v>0</v>
      </c>
      <c r="Q107" s="114" t="s">
        <v>29</v>
      </c>
      <c r="R107" s="114">
        <v>2021.12</v>
      </c>
      <c r="S107" s="129"/>
      <c r="T107" s="86"/>
      <c r="U107" s="86"/>
      <c r="V107" s="86"/>
      <c r="W107" s="86"/>
      <c r="X107" s="86"/>
      <c r="Y107" s="86"/>
      <c r="Z107" s="86"/>
      <c r="AA107" s="86"/>
      <c r="AB107" s="86"/>
      <c r="AC107" s="86"/>
      <c r="AD107" s="86"/>
      <c r="AE107" s="86"/>
      <c r="AF107" s="86"/>
      <c r="AG107" s="86"/>
      <c r="AH107" s="86"/>
      <c r="AI107" s="86"/>
      <c r="AJ107" s="86"/>
      <c r="AK107" s="86"/>
      <c r="AL107" s="86"/>
      <c r="AM107" s="86"/>
      <c r="AN107" s="86"/>
      <c r="AO107" s="86"/>
      <c r="AP107" s="86"/>
      <c r="AQ107" s="86"/>
      <c r="AR107" s="86"/>
      <c r="AS107" s="86"/>
      <c r="AT107" s="86"/>
      <c r="AU107" s="86"/>
      <c r="AV107" s="86"/>
      <c r="AW107" s="86"/>
      <c r="AX107" s="86"/>
      <c r="AY107" s="86"/>
      <c r="AZ107" s="86"/>
      <c r="BA107" s="86"/>
      <c r="BB107" s="86"/>
      <c r="BC107" s="86"/>
      <c r="BD107" s="86"/>
      <c r="BE107" s="86"/>
      <c r="BF107" s="86"/>
      <c r="BG107" s="86"/>
      <c r="BH107" s="86"/>
      <c r="BI107" s="86"/>
      <c r="BJ107" s="86"/>
      <c r="BK107" s="86"/>
      <c r="BL107" s="86"/>
      <c r="BM107" s="86"/>
      <c r="BN107" s="86"/>
      <c r="BO107" s="86"/>
      <c r="BP107" s="86"/>
      <c r="BQ107" s="86"/>
      <c r="BR107" s="86"/>
      <c r="BS107" s="86"/>
      <c r="BT107" s="86"/>
      <c r="BU107" s="86"/>
      <c r="BV107" s="86"/>
      <c r="BW107" s="86"/>
      <c r="BX107" s="86"/>
      <c r="BY107" s="86"/>
      <c r="BZ107" s="86"/>
      <c r="CA107" s="86"/>
      <c r="CB107" s="86"/>
      <c r="CC107" s="86"/>
      <c r="CD107" s="86"/>
      <c r="CE107" s="86"/>
      <c r="CF107" s="86"/>
      <c r="CG107" s="86"/>
      <c r="CH107" s="86"/>
      <c r="CI107" s="86"/>
      <c r="CJ107" s="86"/>
      <c r="CK107" s="86"/>
      <c r="CL107" s="86"/>
      <c r="CM107" s="86"/>
      <c r="CN107" s="86"/>
      <c r="CO107" s="86"/>
      <c r="CP107" s="86"/>
      <c r="CQ107" s="86"/>
      <c r="CR107" s="86"/>
      <c r="CS107" s="86"/>
      <c r="CT107" s="86"/>
      <c r="CU107" s="86"/>
      <c r="CV107" s="86"/>
      <c r="CW107" s="86"/>
      <c r="CX107" s="86"/>
      <c r="CY107" s="86"/>
      <c r="CZ107" s="86"/>
      <c r="DA107" s="86"/>
      <c r="DB107" s="86"/>
      <c r="DC107" s="86"/>
      <c r="DD107" s="86"/>
      <c r="DE107" s="86"/>
      <c r="DF107" s="86"/>
      <c r="DG107" s="86"/>
      <c r="DH107" s="86"/>
      <c r="DI107" s="86"/>
      <c r="DJ107" s="86"/>
      <c r="DK107" s="86"/>
      <c r="DL107" s="86"/>
      <c r="DM107" s="86"/>
      <c r="DN107" s="86"/>
      <c r="DO107" s="86"/>
      <c r="DP107" s="86"/>
      <c r="DQ107" s="86"/>
      <c r="DR107" s="86"/>
      <c r="DS107" s="86"/>
      <c r="DT107" s="86"/>
      <c r="DU107" s="86"/>
      <c r="DV107" s="86"/>
      <c r="DW107" s="86"/>
      <c r="DX107" s="86"/>
      <c r="DY107" s="86"/>
      <c r="DZ107" s="86"/>
      <c r="EA107" s="86"/>
      <c r="EB107" s="86"/>
      <c r="EC107" s="86"/>
      <c r="ED107" s="86"/>
      <c r="EE107" s="86"/>
      <c r="EF107" s="86"/>
      <c r="EG107" s="86"/>
      <c r="EH107" s="86"/>
      <c r="EI107" s="86"/>
      <c r="EJ107" s="86"/>
      <c r="EK107" s="86"/>
      <c r="EL107" s="86"/>
      <c r="EM107" s="86"/>
      <c r="EN107" s="86"/>
      <c r="EO107" s="86"/>
      <c r="EP107" s="86"/>
      <c r="EQ107" s="86"/>
      <c r="ER107" s="86"/>
      <c r="ES107" s="86"/>
      <c r="ET107" s="86"/>
      <c r="EU107" s="86"/>
      <c r="EV107" s="86"/>
      <c r="EW107" s="86"/>
      <c r="EX107" s="86"/>
      <c r="EY107" s="86"/>
      <c r="EZ107" s="86"/>
      <c r="FA107" s="86"/>
      <c r="FB107" s="86"/>
      <c r="FC107" s="86"/>
      <c r="FD107" s="89"/>
      <c r="FE107" s="89"/>
      <c r="FF107" s="89"/>
      <c r="FG107" s="89"/>
      <c r="FH107" s="89"/>
      <c r="FI107" s="89"/>
      <c r="FJ107" s="89"/>
      <c r="FK107" s="89"/>
      <c r="FL107" s="89"/>
      <c r="FM107" s="89"/>
      <c r="FN107" s="89"/>
      <c r="FO107" s="89"/>
      <c r="FP107" s="89"/>
      <c r="FQ107" s="89"/>
      <c r="FR107" s="89"/>
      <c r="FS107" s="89"/>
      <c r="FT107" s="89"/>
      <c r="FU107" s="89"/>
      <c r="FV107" s="89"/>
      <c r="FW107" s="89"/>
      <c r="FX107" s="89"/>
      <c r="FY107" s="89"/>
      <c r="FZ107" s="89"/>
      <c r="GA107" s="89"/>
      <c r="GB107" s="89"/>
      <c r="GC107" s="89"/>
      <c r="GD107" s="89"/>
      <c r="GE107" s="89"/>
      <c r="GF107" s="89"/>
      <c r="GG107" s="89"/>
      <c r="GH107" s="89"/>
      <c r="GI107" s="89"/>
      <c r="GJ107" s="89"/>
      <c r="GK107" s="89"/>
      <c r="GL107" s="89"/>
      <c r="GM107" s="89"/>
      <c r="GN107" s="89"/>
      <c r="GO107" s="89"/>
      <c r="GP107" s="89"/>
      <c r="GQ107" s="89"/>
      <c r="GR107" s="89"/>
      <c r="GS107" s="89"/>
      <c r="GT107" s="89"/>
      <c r="GU107" s="89"/>
      <c r="GV107" s="89"/>
      <c r="GW107" s="89"/>
      <c r="GX107" s="89"/>
      <c r="GY107" s="89"/>
      <c r="GZ107" s="89"/>
      <c r="HA107" s="89"/>
      <c r="HB107" s="89"/>
      <c r="HC107" s="89"/>
      <c r="HD107" s="89"/>
      <c r="HE107" s="89"/>
      <c r="HF107" s="89"/>
      <c r="HG107" s="89"/>
      <c r="HH107" s="89"/>
      <c r="HI107" s="89"/>
      <c r="HJ107" s="89"/>
      <c r="HK107" s="89"/>
      <c r="HL107" s="89"/>
      <c r="HM107" s="89"/>
      <c r="HN107" s="89"/>
      <c r="HO107" s="89"/>
      <c r="HP107" s="89"/>
      <c r="HQ107" s="89"/>
      <c r="HR107" s="89"/>
      <c r="HS107" s="89"/>
      <c r="HT107" s="89"/>
      <c r="HU107" s="89"/>
      <c r="HV107" s="89"/>
      <c r="HW107" s="89"/>
      <c r="HX107" s="89"/>
      <c r="HY107" s="89"/>
      <c r="HZ107" s="89"/>
      <c r="IA107" s="89"/>
      <c r="IB107" s="89"/>
      <c r="IC107" s="89"/>
      <c r="ID107" s="89"/>
      <c r="IE107" s="89"/>
      <c r="IF107" s="89"/>
      <c r="IG107" s="89"/>
      <c r="IH107" s="89"/>
      <c r="II107" s="89"/>
      <c r="IJ107" s="89"/>
      <c r="IK107" s="89"/>
      <c r="IL107" s="89"/>
      <c r="IM107" s="89"/>
      <c r="IN107" s="89"/>
      <c r="IO107" s="89"/>
      <c r="IP107" s="89"/>
      <c r="IQ107" s="89"/>
      <c r="IR107" s="89"/>
      <c r="IS107" s="89"/>
      <c r="IT107" s="89"/>
      <c r="IU107" s="89"/>
      <c r="IV107" s="89"/>
    </row>
    <row r="108" customHeight="1" spans="1:19">
      <c r="A108" s="100">
        <v>102</v>
      </c>
      <c r="B108" s="101" t="s">
        <v>433</v>
      </c>
      <c r="C108" s="101" t="s">
        <v>40</v>
      </c>
      <c r="D108" s="101" t="s">
        <v>434</v>
      </c>
      <c r="E108" s="101" t="s">
        <v>435</v>
      </c>
      <c r="F108" s="101" t="s">
        <v>114</v>
      </c>
      <c r="G108" s="101" t="s">
        <v>436</v>
      </c>
      <c r="H108" s="102">
        <f t="shared" si="19"/>
        <v>160</v>
      </c>
      <c r="I108" s="118">
        <v>46.669</v>
      </c>
      <c r="J108" s="40">
        <v>100</v>
      </c>
      <c r="K108" s="118">
        <v>13.331</v>
      </c>
      <c r="L108" s="102">
        <f t="shared" si="15"/>
        <v>160</v>
      </c>
      <c r="M108" s="119">
        <v>160</v>
      </c>
      <c r="N108" s="116">
        <f>M108/H108</f>
        <v>1</v>
      </c>
      <c r="O108" s="117">
        <f t="shared" si="17"/>
        <v>1</v>
      </c>
      <c r="P108" s="102">
        <f>H108-M108</f>
        <v>0</v>
      </c>
      <c r="Q108" s="114" t="s">
        <v>29</v>
      </c>
      <c r="R108" s="114">
        <v>2021.12</v>
      </c>
      <c r="S108" s="118"/>
    </row>
    <row r="109" customHeight="1" spans="1:19">
      <c r="A109" s="100">
        <v>103</v>
      </c>
      <c r="B109" s="101" t="s">
        <v>437</v>
      </c>
      <c r="C109" s="101" t="s">
        <v>40</v>
      </c>
      <c r="D109" s="101" t="s">
        <v>438</v>
      </c>
      <c r="E109" s="101" t="s">
        <v>439</v>
      </c>
      <c r="F109" s="101" t="s">
        <v>114</v>
      </c>
      <c r="G109" s="101" t="s">
        <v>440</v>
      </c>
      <c r="H109" s="102">
        <f t="shared" si="19"/>
        <v>80</v>
      </c>
      <c r="I109" s="118"/>
      <c r="J109" s="40">
        <v>80</v>
      </c>
      <c r="K109" s="118"/>
      <c r="L109" s="102">
        <f t="shared" ref="L109:L117" si="21">M109</f>
        <v>80</v>
      </c>
      <c r="M109" s="115">
        <f>H109</f>
        <v>80</v>
      </c>
      <c r="N109" s="116">
        <f t="shared" si="20"/>
        <v>1</v>
      </c>
      <c r="O109" s="117">
        <f t="shared" si="17"/>
        <v>1</v>
      </c>
      <c r="P109" s="102">
        <f t="shared" si="18"/>
        <v>0</v>
      </c>
      <c r="Q109" s="114" t="s">
        <v>29</v>
      </c>
      <c r="R109" s="114">
        <v>2021.12</v>
      </c>
      <c r="S109" s="118"/>
    </row>
    <row r="110" customHeight="1" spans="1:19">
      <c r="A110" s="100">
        <v>104</v>
      </c>
      <c r="B110" s="101" t="s">
        <v>441</v>
      </c>
      <c r="C110" s="101" t="s">
        <v>40</v>
      </c>
      <c r="D110" s="101" t="s">
        <v>442</v>
      </c>
      <c r="E110" s="101" t="s">
        <v>443</v>
      </c>
      <c r="F110" s="101" t="s">
        <v>128</v>
      </c>
      <c r="G110" s="101" t="s">
        <v>444</v>
      </c>
      <c r="H110" s="102">
        <f t="shared" si="19"/>
        <v>120</v>
      </c>
      <c r="I110" s="118"/>
      <c r="J110" s="40">
        <v>120</v>
      </c>
      <c r="K110" s="118"/>
      <c r="L110" s="102">
        <f t="shared" si="21"/>
        <v>120</v>
      </c>
      <c r="M110" s="115">
        <v>120</v>
      </c>
      <c r="N110" s="116">
        <f t="shared" si="20"/>
        <v>1</v>
      </c>
      <c r="O110" s="117">
        <f t="shared" si="17"/>
        <v>1</v>
      </c>
      <c r="P110" s="102">
        <f t="shared" si="18"/>
        <v>0</v>
      </c>
      <c r="Q110" s="114" t="s">
        <v>29</v>
      </c>
      <c r="R110" s="114">
        <v>2021.12</v>
      </c>
      <c r="S110" s="118"/>
    </row>
    <row r="111" s="85" customFormat="1" customHeight="1" spans="1:256">
      <c r="A111" s="100">
        <v>105</v>
      </c>
      <c r="B111" s="101" t="s">
        <v>445</v>
      </c>
      <c r="C111" s="101" t="s">
        <v>40</v>
      </c>
      <c r="D111" s="101" t="s">
        <v>446</v>
      </c>
      <c r="E111" s="101" t="s">
        <v>447</v>
      </c>
      <c r="F111" s="101" t="s">
        <v>140</v>
      </c>
      <c r="G111" s="101" t="s">
        <v>448</v>
      </c>
      <c r="H111" s="102">
        <f t="shared" si="19"/>
        <v>80</v>
      </c>
      <c r="I111" s="118"/>
      <c r="J111" s="40">
        <v>80</v>
      </c>
      <c r="K111" s="118"/>
      <c r="L111" s="102">
        <f t="shared" si="21"/>
        <v>80</v>
      </c>
      <c r="M111" s="115">
        <v>80</v>
      </c>
      <c r="N111" s="116">
        <f t="shared" si="20"/>
        <v>1</v>
      </c>
      <c r="O111" s="117">
        <f t="shared" si="17"/>
        <v>1</v>
      </c>
      <c r="P111" s="102">
        <f t="shared" si="18"/>
        <v>0</v>
      </c>
      <c r="Q111" s="118" t="s">
        <v>54</v>
      </c>
      <c r="R111" s="118">
        <v>2021.08</v>
      </c>
      <c r="S111" s="118"/>
      <c r="T111" s="86"/>
      <c r="U111" s="86"/>
      <c r="V111" s="86"/>
      <c r="W111" s="86"/>
      <c r="X111" s="86"/>
      <c r="Y111" s="86"/>
      <c r="Z111" s="86"/>
      <c r="AA111" s="86"/>
      <c r="AB111" s="86"/>
      <c r="AC111" s="86"/>
      <c r="AD111" s="86"/>
      <c r="AE111" s="86"/>
      <c r="AF111" s="86"/>
      <c r="AG111" s="86"/>
      <c r="AH111" s="86"/>
      <c r="AI111" s="86"/>
      <c r="AJ111" s="86"/>
      <c r="AK111" s="86"/>
      <c r="AL111" s="86"/>
      <c r="AM111" s="86"/>
      <c r="AN111" s="86"/>
      <c r="AO111" s="86"/>
      <c r="AP111" s="86"/>
      <c r="AQ111" s="86"/>
      <c r="AR111" s="86"/>
      <c r="AS111" s="86"/>
      <c r="AT111" s="86"/>
      <c r="AU111" s="86"/>
      <c r="AV111" s="86"/>
      <c r="AW111" s="86"/>
      <c r="AX111" s="86"/>
      <c r="AY111" s="86"/>
      <c r="AZ111" s="86"/>
      <c r="BA111" s="86"/>
      <c r="BB111" s="86"/>
      <c r="BC111" s="86"/>
      <c r="BD111" s="86"/>
      <c r="BE111" s="86"/>
      <c r="BF111" s="86"/>
      <c r="BG111" s="86"/>
      <c r="BH111" s="86"/>
      <c r="BI111" s="86"/>
      <c r="BJ111" s="86"/>
      <c r="BK111" s="86"/>
      <c r="BL111" s="86"/>
      <c r="BM111" s="86"/>
      <c r="BN111" s="86"/>
      <c r="BO111" s="86"/>
      <c r="BP111" s="86"/>
      <c r="BQ111" s="86"/>
      <c r="BR111" s="86"/>
      <c r="BS111" s="86"/>
      <c r="BT111" s="86"/>
      <c r="BU111" s="86"/>
      <c r="BV111" s="86"/>
      <c r="BW111" s="86"/>
      <c r="BX111" s="86"/>
      <c r="BY111" s="86"/>
      <c r="BZ111" s="86"/>
      <c r="CA111" s="86"/>
      <c r="CB111" s="86"/>
      <c r="CC111" s="86"/>
      <c r="CD111" s="86"/>
      <c r="CE111" s="86"/>
      <c r="CF111" s="86"/>
      <c r="CG111" s="86"/>
      <c r="CH111" s="86"/>
      <c r="CI111" s="86"/>
      <c r="CJ111" s="86"/>
      <c r="CK111" s="86"/>
      <c r="CL111" s="86"/>
      <c r="CM111" s="86"/>
      <c r="CN111" s="86"/>
      <c r="CO111" s="86"/>
      <c r="CP111" s="86"/>
      <c r="CQ111" s="86"/>
      <c r="CR111" s="86"/>
      <c r="CS111" s="86"/>
      <c r="CT111" s="86"/>
      <c r="CU111" s="86"/>
      <c r="CV111" s="86"/>
      <c r="CW111" s="86"/>
      <c r="CX111" s="86"/>
      <c r="CY111" s="86"/>
      <c r="CZ111" s="86"/>
      <c r="DA111" s="86"/>
      <c r="DB111" s="86"/>
      <c r="DC111" s="86"/>
      <c r="DD111" s="86"/>
      <c r="DE111" s="86"/>
      <c r="DF111" s="86"/>
      <c r="DG111" s="86"/>
      <c r="DH111" s="86"/>
      <c r="DI111" s="86"/>
      <c r="DJ111" s="86"/>
      <c r="DK111" s="86"/>
      <c r="DL111" s="86"/>
      <c r="DM111" s="86"/>
      <c r="DN111" s="86"/>
      <c r="DO111" s="86"/>
      <c r="DP111" s="86"/>
      <c r="DQ111" s="86"/>
      <c r="DR111" s="86"/>
      <c r="DS111" s="86"/>
      <c r="DT111" s="86"/>
      <c r="DU111" s="86"/>
      <c r="DV111" s="86"/>
      <c r="DW111" s="86"/>
      <c r="DX111" s="86"/>
      <c r="DY111" s="86"/>
      <c r="DZ111" s="86"/>
      <c r="EA111" s="86"/>
      <c r="EB111" s="86"/>
      <c r="EC111" s="86"/>
      <c r="ED111" s="86"/>
      <c r="EE111" s="86"/>
      <c r="EF111" s="86"/>
      <c r="EG111" s="86"/>
      <c r="EH111" s="86"/>
      <c r="EI111" s="86"/>
      <c r="EJ111" s="86"/>
      <c r="EK111" s="86"/>
      <c r="EL111" s="86"/>
      <c r="EM111" s="86"/>
      <c r="EN111" s="86"/>
      <c r="EO111" s="86"/>
      <c r="EP111" s="86"/>
      <c r="EQ111" s="86"/>
      <c r="ER111" s="86"/>
      <c r="ES111" s="86"/>
      <c r="ET111" s="86"/>
      <c r="EU111" s="86"/>
      <c r="EV111" s="86"/>
      <c r="EW111" s="86"/>
      <c r="EX111" s="86"/>
      <c r="EY111" s="86"/>
      <c r="EZ111" s="86"/>
      <c r="FA111" s="86"/>
      <c r="FB111" s="86"/>
      <c r="FC111" s="86"/>
      <c r="FD111" s="89"/>
      <c r="FE111" s="89"/>
      <c r="FF111" s="89"/>
      <c r="FG111" s="89"/>
      <c r="FH111" s="89"/>
      <c r="FI111" s="89"/>
      <c r="FJ111" s="89"/>
      <c r="FK111" s="89"/>
      <c r="FL111" s="89"/>
      <c r="FM111" s="89"/>
      <c r="FN111" s="89"/>
      <c r="FO111" s="89"/>
      <c r="FP111" s="89"/>
      <c r="FQ111" s="89"/>
      <c r="FR111" s="89"/>
      <c r="FS111" s="89"/>
      <c r="FT111" s="89"/>
      <c r="FU111" s="89"/>
      <c r="FV111" s="89"/>
      <c r="FW111" s="89"/>
      <c r="FX111" s="89"/>
      <c r="FY111" s="89"/>
      <c r="FZ111" s="89"/>
      <c r="GA111" s="89"/>
      <c r="GB111" s="89"/>
      <c r="GC111" s="89"/>
      <c r="GD111" s="89"/>
      <c r="GE111" s="89"/>
      <c r="GF111" s="89"/>
      <c r="GG111" s="89"/>
      <c r="GH111" s="89"/>
      <c r="GI111" s="89"/>
      <c r="GJ111" s="89"/>
      <c r="GK111" s="89"/>
      <c r="GL111" s="89"/>
      <c r="GM111" s="89"/>
      <c r="GN111" s="89"/>
      <c r="GO111" s="89"/>
      <c r="GP111" s="89"/>
      <c r="GQ111" s="89"/>
      <c r="GR111" s="89"/>
      <c r="GS111" s="89"/>
      <c r="GT111" s="89"/>
      <c r="GU111" s="89"/>
      <c r="GV111" s="89"/>
      <c r="GW111" s="89"/>
      <c r="GX111" s="89"/>
      <c r="GY111" s="89"/>
      <c r="GZ111" s="89"/>
      <c r="HA111" s="89"/>
      <c r="HB111" s="89"/>
      <c r="HC111" s="89"/>
      <c r="HD111" s="89"/>
      <c r="HE111" s="89"/>
      <c r="HF111" s="89"/>
      <c r="HG111" s="89"/>
      <c r="HH111" s="89"/>
      <c r="HI111" s="89"/>
      <c r="HJ111" s="89"/>
      <c r="HK111" s="89"/>
      <c r="HL111" s="89"/>
      <c r="HM111" s="89"/>
      <c r="HN111" s="89"/>
      <c r="HO111" s="89"/>
      <c r="HP111" s="89"/>
      <c r="HQ111" s="89"/>
      <c r="HR111" s="89"/>
      <c r="HS111" s="89"/>
      <c r="HT111" s="89"/>
      <c r="HU111" s="89"/>
      <c r="HV111" s="89"/>
      <c r="HW111" s="89"/>
      <c r="HX111" s="89"/>
      <c r="HY111" s="89"/>
      <c r="HZ111" s="89"/>
      <c r="IA111" s="89"/>
      <c r="IB111" s="89"/>
      <c r="IC111" s="89"/>
      <c r="ID111" s="89"/>
      <c r="IE111" s="89"/>
      <c r="IF111" s="89"/>
      <c r="IG111" s="89"/>
      <c r="IH111" s="89"/>
      <c r="II111" s="89"/>
      <c r="IJ111" s="89"/>
      <c r="IK111" s="89"/>
      <c r="IL111" s="89"/>
      <c r="IM111" s="89"/>
      <c r="IN111" s="89"/>
      <c r="IO111" s="89"/>
      <c r="IP111" s="89"/>
      <c r="IQ111" s="89"/>
      <c r="IR111" s="89"/>
      <c r="IS111" s="89"/>
      <c r="IT111" s="89"/>
      <c r="IU111" s="89"/>
      <c r="IV111" s="89"/>
    </row>
    <row r="112" s="85" customFormat="1" customHeight="1" spans="1:256">
      <c r="A112" s="100">
        <v>106</v>
      </c>
      <c r="B112" s="101" t="s">
        <v>449</v>
      </c>
      <c r="C112" s="101" t="s">
        <v>40</v>
      </c>
      <c r="D112" s="101" t="s">
        <v>450</v>
      </c>
      <c r="E112" s="101" t="s">
        <v>451</v>
      </c>
      <c r="F112" s="101" t="s">
        <v>88</v>
      </c>
      <c r="G112" s="101" t="s">
        <v>452</v>
      </c>
      <c r="H112" s="102">
        <f t="shared" si="19"/>
        <v>80</v>
      </c>
      <c r="I112" s="118"/>
      <c r="J112" s="40">
        <v>80</v>
      </c>
      <c r="K112" s="118"/>
      <c r="L112" s="102">
        <f t="shared" si="21"/>
        <v>80</v>
      </c>
      <c r="M112" s="115">
        <v>80</v>
      </c>
      <c r="N112" s="116">
        <f t="shared" si="20"/>
        <v>1</v>
      </c>
      <c r="O112" s="117">
        <f t="shared" si="17"/>
        <v>1</v>
      </c>
      <c r="P112" s="102">
        <f t="shared" si="18"/>
        <v>0</v>
      </c>
      <c r="Q112" s="114" t="s">
        <v>29</v>
      </c>
      <c r="R112" s="114">
        <v>2021.12</v>
      </c>
      <c r="S112" s="118"/>
      <c r="T112" s="86"/>
      <c r="U112" s="86"/>
      <c r="V112" s="86"/>
      <c r="W112" s="86"/>
      <c r="X112" s="86"/>
      <c r="Y112" s="86"/>
      <c r="Z112" s="86"/>
      <c r="AA112" s="86"/>
      <c r="AB112" s="86"/>
      <c r="AC112" s="86"/>
      <c r="AD112" s="86"/>
      <c r="AE112" s="86"/>
      <c r="AF112" s="86"/>
      <c r="AG112" s="86"/>
      <c r="AH112" s="86"/>
      <c r="AI112" s="86"/>
      <c r="AJ112" s="86"/>
      <c r="AK112" s="86"/>
      <c r="AL112" s="86"/>
      <c r="AM112" s="86"/>
      <c r="AN112" s="86"/>
      <c r="AO112" s="86"/>
      <c r="AP112" s="86"/>
      <c r="AQ112" s="86"/>
      <c r="AR112" s="86"/>
      <c r="AS112" s="86"/>
      <c r="AT112" s="86"/>
      <c r="AU112" s="86"/>
      <c r="AV112" s="86"/>
      <c r="AW112" s="86"/>
      <c r="AX112" s="86"/>
      <c r="AY112" s="86"/>
      <c r="AZ112" s="86"/>
      <c r="BA112" s="86"/>
      <c r="BB112" s="86"/>
      <c r="BC112" s="86"/>
      <c r="BD112" s="86"/>
      <c r="BE112" s="86"/>
      <c r="BF112" s="86"/>
      <c r="BG112" s="86"/>
      <c r="BH112" s="86"/>
      <c r="BI112" s="86"/>
      <c r="BJ112" s="86"/>
      <c r="BK112" s="86"/>
      <c r="BL112" s="86"/>
      <c r="BM112" s="86"/>
      <c r="BN112" s="86"/>
      <c r="BO112" s="86"/>
      <c r="BP112" s="86"/>
      <c r="BQ112" s="86"/>
      <c r="BR112" s="86"/>
      <c r="BS112" s="86"/>
      <c r="BT112" s="86"/>
      <c r="BU112" s="86"/>
      <c r="BV112" s="86"/>
      <c r="BW112" s="86"/>
      <c r="BX112" s="86"/>
      <c r="BY112" s="86"/>
      <c r="BZ112" s="86"/>
      <c r="CA112" s="86"/>
      <c r="CB112" s="86"/>
      <c r="CC112" s="86"/>
      <c r="CD112" s="86"/>
      <c r="CE112" s="86"/>
      <c r="CF112" s="86"/>
      <c r="CG112" s="86"/>
      <c r="CH112" s="86"/>
      <c r="CI112" s="86"/>
      <c r="CJ112" s="86"/>
      <c r="CK112" s="86"/>
      <c r="CL112" s="86"/>
      <c r="CM112" s="86"/>
      <c r="CN112" s="86"/>
      <c r="CO112" s="86"/>
      <c r="CP112" s="86"/>
      <c r="CQ112" s="86"/>
      <c r="CR112" s="86"/>
      <c r="CS112" s="86"/>
      <c r="CT112" s="86"/>
      <c r="CU112" s="86"/>
      <c r="CV112" s="86"/>
      <c r="CW112" s="86"/>
      <c r="CX112" s="86"/>
      <c r="CY112" s="86"/>
      <c r="CZ112" s="86"/>
      <c r="DA112" s="86"/>
      <c r="DB112" s="86"/>
      <c r="DC112" s="86"/>
      <c r="DD112" s="86"/>
      <c r="DE112" s="86"/>
      <c r="DF112" s="86"/>
      <c r="DG112" s="86"/>
      <c r="DH112" s="86"/>
      <c r="DI112" s="86"/>
      <c r="DJ112" s="86"/>
      <c r="DK112" s="86"/>
      <c r="DL112" s="86"/>
      <c r="DM112" s="86"/>
      <c r="DN112" s="86"/>
      <c r="DO112" s="86"/>
      <c r="DP112" s="86"/>
      <c r="DQ112" s="86"/>
      <c r="DR112" s="86"/>
      <c r="DS112" s="86"/>
      <c r="DT112" s="86"/>
      <c r="DU112" s="86"/>
      <c r="DV112" s="86"/>
      <c r="DW112" s="86"/>
      <c r="DX112" s="86"/>
      <c r="DY112" s="86"/>
      <c r="DZ112" s="86"/>
      <c r="EA112" s="86"/>
      <c r="EB112" s="86"/>
      <c r="EC112" s="86"/>
      <c r="ED112" s="86"/>
      <c r="EE112" s="86"/>
      <c r="EF112" s="86"/>
      <c r="EG112" s="86"/>
      <c r="EH112" s="86"/>
      <c r="EI112" s="86"/>
      <c r="EJ112" s="86"/>
      <c r="EK112" s="86"/>
      <c r="EL112" s="86"/>
      <c r="EM112" s="86"/>
      <c r="EN112" s="86"/>
      <c r="EO112" s="86"/>
      <c r="EP112" s="86"/>
      <c r="EQ112" s="86"/>
      <c r="ER112" s="86"/>
      <c r="ES112" s="86"/>
      <c r="ET112" s="86"/>
      <c r="EU112" s="86"/>
      <c r="EV112" s="86"/>
      <c r="EW112" s="86"/>
      <c r="EX112" s="86"/>
      <c r="EY112" s="86"/>
      <c r="EZ112" s="86"/>
      <c r="FA112" s="86"/>
      <c r="FB112" s="86"/>
      <c r="FC112" s="86"/>
      <c r="FD112" s="89"/>
      <c r="FE112" s="89"/>
      <c r="FF112" s="89"/>
      <c r="FG112" s="89"/>
      <c r="FH112" s="89"/>
      <c r="FI112" s="89"/>
      <c r="FJ112" s="89"/>
      <c r="FK112" s="89"/>
      <c r="FL112" s="89"/>
      <c r="FM112" s="89"/>
      <c r="FN112" s="89"/>
      <c r="FO112" s="89"/>
      <c r="FP112" s="89"/>
      <c r="FQ112" s="89"/>
      <c r="FR112" s="89"/>
      <c r="FS112" s="89"/>
      <c r="FT112" s="89"/>
      <c r="FU112" s="89"/>
      <c r="FV112" s="89"/>
      <c r="FW112" s="89"/>
      <c r="FX112" s="89"/>
      <c r="FY112" s="89"/>
      <c r="FZ112" s="89"/>
      <c r="GA112" s="89"/>
      <c r="GB112" s="89"/>
      <c r="GC112" s="89"/>
      <c r="GD112" s="89"/>
      <c r="GE112" s="89"/>
      <c r="GF112" s="89"/>
      <c r="GG112" s="89"/>
      <c r="GH112" s="89"/>
      <c r="GI112" s="89"/>
      <c r="GJ112" s="89"/>
      <c r="GK112" s="89"/>
      <c r="GL112" s="89"/>
      <c r="GM112" s="89"/>
      <c r="GN112" s="89"/>
      <c r="GO112" s="89"/>
      <c r="GP112" s="89"/>
      <c r="GQ112" s="89"/>
      <c r="GR112" s="89"/>
      <c r="GS112" s="89"/>
      <c r="GT112" s="89"/>
      <c r="GU112" s="89"/>
      <c r="GV112" s="89"/>
      <c r="GW112" s="89"/>
      <c r="GX112" s="89"/>
      <c r="GY112" s="89"/>
      <c r="GZ112" s="89"/>
      <c r="HA112" s="89"/>
      <c r="HB112" s="89"/>
      <c r="HC112" s="89"/>
      <c r="HD112" s="89"/>
      <c r="HE112" s="89"/>
      <c r="HF112" s="89"/>
      <c r="HG112" s="89"/>
      <c r="HH112" s="89"/>
      <c r="HI112" s="89"/>
      <c r="HJ112" s="89"/>
      <c r="HK112" s="89"/>
      <c r="HL112" s="89"/>
      <c r="HM112" s="89"/>
      <c r="HN112" s="89"/>
      <c r="HO112" s="89"/>
      <c r="HP112" s="89"/>
      <c r="HQ112" s="89"/>
      <c r="HR112" s="89"/>
      <c r="HS112" s="89"/>
      <c r="HT112" s="89"/>
      <c r="HU112" s="89"/>
      <c r="HV112" s="89"/>
      <c r="HW112" s="89"/>
      <c r="HX112" s="89"/>
      <c r="HY112" s="89"/>
      <c r="HZ112" s="89"/>
      <c r="IA112" s="89"/>
      <c r="IB112" s="89"/>
      <c r="IC112" s="89"/>
      <c r="ID112" s="89"/>
      <c r="IE112" s="89"/>
      <c r="IF112" s="89"/>
      <c r="IG112" s="89"/>
      <c r="IH112" s="89"/>
      <c r="II112" s="89"/>
      <c r="IJ112" s="89"/>
      <c r="IK112" s="89"/>
      <c r="IL112" s="89"/>
      <c r="IM112" s="89"/>
      <c r="IN112" s="89"/>
      <c r="IO112" s="89"/>
      <c r="IP112" s="89"/>
      <c r="IQ112" s="89"/>
      <c r="IR112" s="89"/>
      <c r="IS112" s="89"/>
      <c r="IT112" s="89"/>
      <c r="IU112" s="89"/>
      <c r="IV112" s="89"/>
    </row>
    <row r="113" customHeight="1" spans="1:19">
      <c r="A113" s="100">
        <v>107</v>
      </c>
      <c r="B113" s="101" t="s">
        <v>453</v>
      </c>
      <c r="C113" s="101" t="s">
        <v>40</v>
      </c>
      <c r="D113" s="101" t="s">
        <v>454</v>
      </c>
      <c r="E113" s="101" t="s">
        <v>455</v>
      </c>
      <c r="F113" s="101" t="s">
        <v>118</v>
      </c>
      <c r="G113" s="101" t="s">
        <v>456</v>
      </c>
      <c r="H113" s="102">
        <f t="shared" si="19"/>
        <v>80</v>
      </c>
      <c r="I113" s="118"/>
      <c r="J113" s="40">
        <v>80</v>
      </c>
      <c r="K113" s="118"/>
      <c r="L113" s="102">
        <f t="shared" si="21"/>
        <v>80</v>
      </c>
      <c r="M113" s="115">
        <v>80</v>
      </c>
      <c r="N113" s="116">
        <f t="shared" si="20"/>
        <v>1</v>
      </c>
      <c r="O113" s="117">
        <f t="shared" si="17"/>
        <v>1</v>
      </c>
      <c r="P113" s="102">
        <f t="shared" si="18"/>
        <v>0</v>
      </c>
      <c r="Q113" s="114" t="s">
        <v>29</v>
      </c>
      <c r="R113" s="114">
        <v>2021.12</v>
      </c>
      <c r="S113" s="118"/>
    </row>
    <row r="114" customHeight="1" spans="1:19">
      <c r="A114" s="100">
        <v>108</v>
      </c>
      <c r="B114" s="101" t="s">
        <v>457</v>
      </c>
      <c r="C114" s="101" t="s">
        <v>40</v>
      </c>
      <c r="D114" s="101" t="s">
        <v>458</v>
      </c>
      <c r="E114" s="101" t="s">
        <v>459</v>
      </c>
      <c r="F114" s="101" t="s">
        <v>84</v>
      </c>
      <c r="G114" s="101" t="s">
        <v>460</v>
      </c>
      <c r="H114" s="102">
        <f t="shared" si="19"/>
        <v>80</v>
      </c>
      <c r="I114" s="118"/>
      <c r="J114" s="40">
        <v>80</v>
      </c>
      <c r="K114" s="118"/>
      <c r="L114" s="102">
        <f t="shared" si="21"/>
        <v>80</v>
      </c>
      <c r="M114" s="115">
        <v>80</v>
      </c>
      <c r="N114" s="116">
        <f t="shared" si="20"/>
        <v>1</v>
      </c>
      <c r="O114" s="117">
        <f t="shared" si="17"/>
        <v>1</v>
      </c>
      <c r="P114" s="102">
        <f t="shared" si="18"/>
        <v>0</v>
      </c>
      <c r="Q114" s="114" t="s">
        <v>29</v>
      </c>
      <c r="R114" s="114">
        <v>2021.12</v>
      </c>
      <c r="S114" s="118"/>
    </row>
    <row r="115" customHeight="1" spans="1:19">
      <c r="A115" s="100">
        <v>109</v>
      </c>
      <c r="B115" s="101" t="s">
        <v>461</v>
      </c>
      <c r="C115" s="101" t="s">
        <v>156</v>
      </c>
      <c r="D115" s="101" t="s">
        <v>462</v>
      </c>
      <c r="E115" s="101" t="s">
        <v>463</v>
      </c>
      <c r="F115" s="101" t="s">
        <v>464</v>
      </c>
      <c r="G115" s="101" t="s">
        <v>465</v>
      </c>
      <c r="H115" s="102">
        <f t="shared" si="19"/>
        <v>44.636785</v>
      </c>
      <c r="I115" s="40">
        <v>40</v>
      </c>
      <c r="J115" s="118"/>
      <c r="K115" s="118">
        <v>4.636785</v>
      </c>
      <c r="L115" s="102">
        <f t="shared" si="21"/>
        <v>44.636785</v>
      </c>
      <c r="M115" s="115">
        <f t="shared" ref="M115:M118" si="22">H115</f>
        <v>44.636785</v>
      </c>
      <c r="N115" s="116">
        <f t="shared" si="20"/>
        <v>1</v>
      </c>
      <c r="O115" s="117">
        <f t="shared" si="17"/>
        <v>1</v>
      </c>
      <c r="P115" s="102">
        <f t="shared" si="18"/>
        <v>0</v>
      </c>
      <c r="Q115" s="114" t="s">
        <v>29</v>
      </c>
      <c r="R115" s="114">
        <v>2021.12</v>
      </c>
      <c r="S115" s="118"/>
    </row>
    <row r="116" customHeight="1" spans="1:19">
      <c r="A116" s="100">
        <v>110</v>
      </c>
      <c r="B116" s="101" t="s">
        <v>466</v>
      </c>
      <c r="C116" s="101" t="s">
        <v>35</v>
      </c>
      <c r="D116" s="101" t="s">
        <v>467</v>
      </c>
      <c r="E116" s="101" t="s">
        <v>26</v>
      </c>
      <c r="F116" s="101" t="s">
        <v>468</v>
      </c>
      <c r="G116" s="101" t="s">
        <v>469</v>
      </c>
      <c r="H116" s="102">
        <f t="shared" si="19"/>
        <v>49.73885</v>
      </c>
      <c r="I116" s="40">
        <v>47</v>
      </c>
      <c r="J116" s="118"/>
      <c r="K116" s="118">
        <v>2.73885</v>
      </c>
      <c r="L116" s="102">
        <f t="shared" si="21"/>
        <v>49.73885</v>
      </c>
      <c r="M116" s="115">
        <f t="shared" si="22"/>
        <v>49.73885</v>
      </c>
      <c r="N116" s="116">
        <f t="shared" si="20"/>
        <v>1</v>
      </c>
      <c r="O116" s="117">
        <f t="shared" si="17"/>
        <v>1</v>
      </c>
      <c r="P116" s="102">
        <f t="shared" si="18"/>
        <v>0</v>
      </c>
      <c r="Q116" s="114" t="s">
        <v>29</v>
      </c>
      <c r="R116" s="114">
        <v>2021.12</v>
      </c>
      <c r="S116" s="114"/>
    </row>
    <row r="117" customHeight="1" spans="1:19">
      <c r="A117" s="100">
        <v>111</v>
      </c>
      <c r="B117" s="101" t="s">
        <v>470</v>
      </c>
      <c r="C117" s="101" t="s">
        <v>40</v>
      </c>
      <c r="D117" s="101" t="s">
        <v>471</v>
      </c>
      <c r="E117" s="101" t="s">
        <v>26</v>
      </c>
      <c r="F117" s="101" t="s">
        <v>472</v>
      </c>
      <c r="G117" s="101" t="s">
        <v>471</v>
      </c>
      <c r="H117" s="102">
        <f t="shared" si="19"/>
        <v>7.765</v>
      </c>
      <c r="I117" s="40">
        <v>7.765</v>
      </c>
      <c r="J117" s="118"/>
      <c r="K117" s="118"/>
      <c r="L117" s="102">
        <f t="shared" si="21"/>
        <v>7.765</v>
      </c>
      <c r="M117" s="119">
        <v>7.765</v>
      </c>
      <c r="N117" s="116">
        <f t="shared" si="20"/>
        <v>1</v>
      </c>
      <c r="O117" s="117">
        <f t="shared" si="17"/>
        <v>1</v>
      </c>
      <c r="P117" s="102">
        <f t="shared" si="18"/>
        <v>0</v>
      </c>
      <c r="Q117" s="114" t="s">
        <v>54</v>
      </c>
      <c r="R117" s="114">
        <v>2021.11</v>
      </c>
      <c r="S117" s="114"/>
    </row>
    <row r="118" s="85" customFormat="1" customHeight="1" spans="1:256">
      <c r="A118" s="100">
        <v>112</v>
      </c>
      <c r="B118" s="101" t="s">
        <v>473</v>
      </c>
      <c r="C118" s="101" t="s">
        <v>156</v>
      </c>
      <c r="D118" s="101" t="s">
        <v>474</v>
      </c>
      <c r="E118" s="101" t="s">
        <v>51</v>
      </c>
      <c r="F118" s="101" t="s">
        <v>159</v>
      </c>
      <c r="G118" s="101" t="s">
        <v>475</v>
      </c>
      <c r="H118" s="102">
        <v>406</v>
      </c>
      <c r="I118" s="118">
        <v>100</v>
      </c>
      <c r="J118" s="40">
        <v>306</v>
      </c>
      <c r="K118" s="118"/>
      <c r="L118" s="102">
        <f t="shared" ref="L118:L125" si="23">M118</f>
        <v>406</v>
      </c>
      <c r="M118" s="115">
        <f t="shared" si="22"/>
        <v>406</v>
      </c>
      <c r="N118" s="116">
        <f t="shared" si="20"/>
        <v>1</v>
      </c>
      <c r="O118" s="117">
        <f t="shared" si="17"/>
        <v>1</v>
      </c>
      <c r="P118" s="102">
        <f t="shared" si="18"/>
        <v>0</v>
      </c>
      <c r="Q118" s="114" t="s">
        <v>29</v>
      </c>
      <c r="R118" s="114">
        <v>2021.12</v>
      </c>
      <c r="S118" s="123"/>
      <c r="T118" s="86"/>
      <c r="U118" s="86"/>
      <c r="V118" s="86"/>
      <c r="W118" s="86"/>
      <c r="X118" s="86"/>
      <c r="Y118" s="86"/>
      <c r="Z118" s="86"/>
      <c r="AA118" s="86"/>
      <c r="AB118" s="86"/>
      <c r="AC118" s="86"/>
      <c r="AD118" s="86"/>
      <c r="AE118" s="86"/>
      <c r="AF118" s="86"/>
      <c r="AG118" s="86"/>
      <c r="AH118" s="86"/>
      <c r="AI118" s="86"/>
      <c r="AJ118" s="86"/>
      <c r="AK118" s="86"/>
      <c r="AL118" s="86"/>
      <c r="AM118" s="86"/>
      <c r="AN118" s="86"/>
      <c r="AO118" s="86"/>
      <c r="AP118" s="86"/>
      <c r="AQ118" s="86"/>
      <c r="AR118" s="86"/>
      <c r="AS118" s="86"/>
      <c r="AT118" s="86"/>
      <c r="AU118" s="86"/>
      <c r="AV118" s="86"/>
      <c r="AW118" s="86"/>
      <c r="AX118" s="86"/>
      <c r="AY118" s="86"/>
      <c r="AZ118" s="86"/>
      <c r="BA118" s="86"/>
      <c r="BB118" s="86"/>
      <c r="BC118" s="86"/>
      <c r="BD118" s="86"/>
      <c r="BE118" s="86"/>
      <c r="BF118" s="86"/>
      <c r="BG118" s="86"/>
      <c r="BH118" s="86"/>
      <c r="BI118" s="86"/>
      <c r="BJ118" s="86"/>
      <c r="BK118" s="86"/>
      <c r="BL118" s="86"/>
      <c r="BM118" s="86"/>
      <c r="BN118" s="86"/>
      <c r="BO118" s="86"/>
      <c r="BP118" s="86"/>
      <c r="BQ118" s="86"/>
      <c r="BR118" s="86"/>
      <c r="BS118" s="86"/>
      <c r="BT118" s="86"/>
      <c r="BU118" s="86"/>
      <c r="BV118" s="86"/>
      <c r="BW118" s="86"/>
      <c r="BX118" s="86"/>
      <c r="BY118" s="86"/>
      <c r="BZ118" s="86"/>
      <c r="CA118" s="86"/>
      <c r="CB118" s="86"/>
      <c r="CC118" s="86"/>
      <c r="CD118" s="86"/>
      <c r="CE118" s="86"/>
      <c r="CF118" s="86"/>
      <c r="CG118" s="86"/>
      <c r="CH118" s="86"/>
      <c r="CI118" s="86"/>
      <c r="CJ118" s="86"/>
      <c r="CK118" s="86"/>
      <c r="CL118" s="86"/>
      <c r="CM118" s="86"/>
      <c r="CN118" s="86"/>
      <c r="CO118" s="86"/>
      <c r="CP118" s="86"/>
      <c r="CQ118" s="86"/>
      <c r="CR118" s="86"/>
      <c r="CS118" s="86"/>
      <c r="CT118" s="86"/>
      <c r="CU118" s="86"/>
      <c r="CV118" s="86"/>
      <c r="CW118" s="86"/>
      <c r="CX118" s="86"/>
      <c r="CY118" s="86"/>
      <c r="CZ118" s="86"/>
      <c r="DA118" s="86"/>
      <c r="DB118" s="86"/>
      <c r="DC118" s="86"/>
      <c r="DD118" s="86"/>
      <c r="DE118" s="86"/>
      <c r="DF118" s="86"/>
      <c r="DG118" s="86"/>
      <c r="DH118" s="86"/>
      <c r="DI118" s="86"/>
      <c r="DJ118" s="86"/>
      <c r="DK118" s="86"/>
      <c r="DL118" s="86"/>
      <c r="DM118" s="86"/>
      <c r="DN118" s="86"/>
      <c r="DO118" s="86"/>
      <c r="DP118" s="86"/>
      <c r="DQ118" s="86"/>
      <c r="DR118" s="86"/>
      <c r="DS118" s="86"/>
      <c r="DT118" s="86"/>
      <c r="DU118" s="86"/>
      <c r="DV118" s="86"/>
      <c r="DW118" s="86"/>
      <c r="DX118" s="86"/>
      <c r="DY118" s="86"/>
      <c r="DZ118" s="86"/>
      <c r="EA118" s="86"/>
      <c r="EB118" s="86"/>
      <c r="EC118" s="86"/>
      <c r="ED118" s="86"/>
      <c r="EE118" s="86"/>
      <c r="EF118" s="86"/>
      <c r="EG118" s="86"/>
      <c r="EH118" s="86"/>
      <c r="EI118" s="86"/>
      <c r="EJ118" s="86"/>
      <c r="EK118" s="86"/>
      <c r="EL118" s="86"/>
      <c r="EM118" s="86"/>
      <c r="EN118" s="86"/>
      <c r="EO118" s="86"/>
      <c r="EP118" s="86"/>
      <c r="EQ118" s="86"/>
      <c r="ER118" s="86"/>
      <c r="ES118" s="86"/>
      <c r="ET118" s="86"/>
      <c r="EU118" s="86"/>
      <c r="EV118" s="86"/>
      <c r="EW118" s="86"/>
      <c r="EX118" s="86"/>
      <c r="EY118" s="86"/>
      <c r="EZ118" s="86"/>
      <c r="FA118" s="86"/>
      <c r="FB118" s="86"/>
      <c r="FC118" s="86"/>
      <c r="FD118" s="89"/>
      <c r="FE118" s="89"/>
      <c r="FF118" s="89"/>
      <c r="FG118" s="89"/>
      <c r="FH118" s="89"/>
      <c r="FI118" s="89"/>
      <c r="FJ118" s="89"/>
      <c r="FK118" s="89"/>
      <c r="FL118" s="89"/>
      <c r="FM118" s="89"/>
      <c r="FN118" s="89"/>
      <c r="FO118" s="89"/>
      <c r="FP118" s="89"/>
      <c r="FQ118" s="89"/>
      <c r="FR118" s="89"/>
      <c r="FS118" s="89"/>
      <c r="FT118" s="89"/>
      <c r="FU118" s="89"/>
      <c r="FV118" s="89"/>
      <c r="FW118" s="89"/>
      <c r="FX118" s="89"/>
      <c r="FY118" s="89"/>
      <c r="FZ118" s="89"/>
      <c r="GA118" s="89"/>
      <c r="GB118" s="89"/>
      <c r="GC118" s="89"/>
      <c r="GD118" s="89"/>
      <c r="GE118" s="89"/>
      <c r="GF118" s="89"/>
      <c r="GG118" s="89"/>
      <c r="GH118" s="89"/>
      <c r="GI118" s="89"/>
      <c r="GJ118" s="89"/>
      <c r="GK118" s="89"/>
      <c r="GL118" s="89"/>
      <c r="GM118" s="89"/>
      <c r="GN118" s="89"/>
      <c r="GO118" s="89"/>
      <c r="GP118" s="89"/>
      <c r="GQ118" s="89"/>
      <c r="GR118" s="89"/>
      <c r="GS118" s="89"/>
      <c r="GT118" s="89"/>
      <c r="GU118" s="89"/>
      <c r="GV118" s="89"/>
      <c r="GW118" s="89"/>
      <c r="GX118" s="89"/>
      <c r="GY118" s="89"/>
      <c r="GZ118" s="89"/>
      <c r="HA118" s="89"/>
      <c r="HB118" s="89"/>
      <c r="HC118" s="89"/>
      <c r="HD118" s="89"/>
      <c r="HE118" s="89"/>
      <c r="HF118" s="89"/>
      <c r="HG118" s="89"/>
      <c r="HH118" s="89"/>
      <c r="HI118" s="89"/>
      <c r="HJ118" s="89"/>
      <c r="HK118" s="89"/>
      <c r="HL118" s="89"/>
      <c r="HM118" s="89"/>
      <c r="HN118" s="89"/>
      <c r="HO118" s="89"/>
      <c r="HP118" s="89"/>
      <c r="HQ118" s="89"/>
      <c r="HR118" s="89"/>
      <c r="HS118" s="89"/>
      <c r="HT118" s="89"/>
      <c r="HU118" s="89"/>
      <c r="HV118" s="89"/>
      <c r="HW118" s="89"/>
      <c r="HX118" s="89"/>
      <c r="HY118" s="89"/>
      <c r="HZ118" s="89"/>
      <c r="IA118" s="89"/>
      <c r="IB118" s="89"/>
      <c r="IC118" s="89"/>
      <c r="ID118" s="89"/>
      <c r="IE118" s="89"/>
      <c r="IF118" s="89"/>
      <c r="IG118" s="89"/>
      <c r="IH118" s="89"/>
      <c r="II118" s="89"/>
      <c r="IJ118" s="89"/>
      <c r="IK118" s="89"/>
      <c r="IL118" s="89"/>
      <c r="IM118" s="89"/>
      <c r="IN118" s="89"/>
      <c r="IO118" s="89"/>
      <c r="IP118" s="89"/>
      <c r="IQ118" s="89"/>
      <c r="IR118" s="89"/>
      <c r="IS118" s="89"/>
      <c r="IT118" s="89"/>
      <c r="IU118" s="89"/>
      <c r="IV118" s="89"/>
    </row>
    <row r="119" s="85" customFormat="1" customHeight="1" spans="1:256">
      <c r="A119" s="100">
        <v>113</v>
      </c>
      <c r="B119" s="40" t="s">
        <v>476</v>
      </c>
      <c r="C119" s="101" t="s">
        <v>156</v>
      </c>
      <c r="D119" s="101" t="s">
        <v>477</v>
      </c>
      <c r="E119" s="101" t="s">
        <v>478</v>
      </c>
      <c r="F119" s="101" t="s">
        <v>479</v>
      </c>
      <c r="G119" s="101" t="s">
        <v>480</v>
      </c>
      <c r="H119" s="102">
        <f t="shared" si="19"/>
        <v>2</v>
      </c>
      <c r="I119" s="118"/>
      <c r="J119" s="40">
        <v>2</v>
      </c>
      <c r="K119" s="118"/>
      <c r="L119" s="102">
        <f t="shared" si="23"/>
        <v>2</v>
      </c>
      <c r="M119" s="119">
        <v>2</v>
      </c>
      <c r="N119" s="116">
        <f t="shared" si="20"/>
        <v>1</v>
      </c>
      <c r="O119" s="117">
        <f t="shared" si="17"/>
        <v>1</v>
      </c>
      <c r="P119" s="102">
        <f t="shared" si="18"/>
        <v>0</v>
      </c>
      <c r="Q119" s="129" t="s">
        <v>29</v>
      </c>
      <c r="R119" s="122" t="s">
        <v>105</v>
      </c>
      <c r="S119" s="129"/>
      <c r="T119" s="86"/>
      <c r="U119" s="86"/>
      <c r="V119" s="86"/>
      <c r="W119" s="86"/>
      <c r="X119" s="86"/>
      <c r="Y119" s="86"/>
      <c r="Z119" s="86"/>
      <c r="AA119" s="86"/>
      <c r="AB119" s="86"/>
      <c r="AC119" s="86"/>
      <c r="AD119" s="86"/>
      <c r="AE119" s="86"/>
      <c r="AF119" s="86"/>
      <c r="AG119" s="86"/>
      <c r="AH119" s="86"/>
      <c r="AI119" s="86"/>
      <c r="AJ119" s="86"/>
      <c r="AK119" s="86"/>
      <c r="AL119" s="86"/>
      <c r="AM119" s="86"/>
      <c r="AN119" s="86"/>
      <c r="AO119" s="86"/>
      <c r="AP119" s="86"/>
      <c r="AQ119" s="86"/>
      <c r="AR119" s="86"/>
      <c r="AS119" s="86"/>
      <c r="AT119" s="86"/>
      <c r="AU119" s="86"/>
      <c r="AV119" s="86"/>
      <c r="AW119" s="86"/>
      <c r="AX119" s="86"/>
      <c r="AY119" s="86"/>
      <c r="AZ119" s="86"/>
      <c r="BA119" s="86"/>
      <c r="BB119" s="86"/>
      <c r="BC119" s="86"/>
      <c r="BD119" s="86"/>
      <c r="BE119" s="86"/>
      <c r="BF119" s="86"/>
      <c r="BG119" s="86"/>
      <c r="BH119" s="86"/>
      <c r="BI119" s="86"/>
      <c r="BJ119" s="86"/>
      <c r="BK119" s="86"/>
      <c r="BL119" s="86"/>
      <c r="BM119" s="86"/>
      <c r="BN119" s="86"/>
      <c r="BO119" s="86"/>
      <c r="BP119" s="86"/>
      <c r="BQ119" s="86"/>
      <c r="BR119" s="86"/>
      <c r="BS119" s="86"/>
      <c r="BT119" s="86"/>
      <c r="BU119" s="86"/>
      <c r="BV119" s="86"/>
      <c r="BW119" s="86"/>
      <c r="BX119" s="86"/>
      <c r="BY119" s="86"/>
      <c r="BZ119" s="86"/>
      <c r="CA119" s="86"/>
      <c r="CB119" s="86"/>
      <c r="CC119" s="86"/>
      <c r="CD119" s="86"/>
      <c r="CE119" s="86"/>
      <c r="CF119" s="86"/>
      <c r="CG119" s="86"/>
      <c r="CH119" s="86"/>
      <c r="CI119" s="86"/>
      <c r="CJ119" s="86"/>
      <c r="CK119" s="86"/>
      <c r="CL119" s="86"/>
      <c r="CM119" s="86"/>
      <c r="CN119" s="86"/>
      <c r="CO119" s="86"/>
      <c r="CP119" s="86"/>
      <c r="CQ119" s="86"/>
      <c r="CR119" s="86"/>
      <c r="CS119" s="86"/>
      <c r="CT119" s="86"/>
      <c r="CU119" s="86"/>
      <c r="CV119" s="86"/>
      <c r="CW119" s="86"/>
      <c r="CX119" s="86"/>
      <c r="CY119" s="86"/>
      <c r="CZ119" s="86"/>
      <c r="DA119" s="86"/>
      <c r="DB119" s="86"/>
      <c r="DC119" s="86"/>
      <c r="DD119" s="86"/>
      <c r="DE119" s="86"/>
      <c r="DF119" s="86"/>
      <c r="DG119" s="86"/>
      <c r="DH119" s="86"/>
      <c r="DI119" s="86"/>
      <c r="DJ119" s="86"/>
      <c r="DK119" s="86"/>
      <c r="DL119" s="86"/>
      <c r="DM119" s="86"/>
      <c r="DN119" s="86"/>
      <c r="DO119" s="86"/>
      <c r="DP119" s="86"/>
      <c r="DQ119" s="86"/>
      <c r="DR119" s="86"/>
      <c r="DS119" s="86"/>
      <c r="DT119" s="86"/>
      <c r="DU119" s="86"/>
      <c r="DV119" s="86"/>
      <c r="DW119" s="86"/>
      <c r="DX119" s="86"/>
      <c r="DY119" s="86"/>
      <c r="DZ119" s="86"/>
      <c r="EA119" s="86"/>
      <c r="EB119" s="86"/>
      <c r="EC119" s="86"/>
      <c r="ED119" s="86"/>
      <c r="EE119" s="86"/>
      <c r="EF119" s="86"/>
      <c r="EG119" s="86"/>
      <c r="EH119" s="86"/>
      <c r="EI119" s="86"/>
      <c r="EJ119" s="86"/>
      <c r="EK119" s="86"/>
      <c r="EL119" s="86"/>
      <c r="EM119" s="86"/>
      <c r="EN119" s="86"/>
      <c r="EO119" s="86"/>
      <c r="EP119" s="86"/>
      <c r="EQ119" s="86"/>
      <c r="ER119" s="86"/>
      <c r="ES119" s="86"/>
      <c r="ET119" s="86"/>
      <c r="EU119" s="86"/>
      <c r="EV119" s="86"/>
      <c r="EW119" s="86"/>
      <c r="EX119" s="86"/>
      <c r="EY119" s="86"/>
      <c r="EZ119" s="86"/>
      <c r="FA119" s="86"/>
      <c r="FB119" s="86"/>
      <c r="FC119" s="86"/>
      <c r="FD119" s="89"/>
      <c r="FE119" s="89"/>
      <c r="FF119" s="89"/>
      <c r="FG119" s="89"/>
      <c r="FH119" s="89"/>
      <c r="FI119" s="89"/>
      <c r="FJ119" s="89"/>
      <c r="FK119" s="89"/>
      <c r="FL119" s="89"/>
      <c r="FM119" s="89"/>
      <c r="FN119" s="89"/>
      <c r="FO119" s="89"/>
      <c r="FP119" s="89"/>
      <c r="FQ119" s="89"/>
      <c r="FR119" s="89"/>
      <c r="FS119" s="89"/>
      <c r="FT119" s="89"/>
      <c r="FU119" s="89"/>
      <c r="FV119" s="89"/>
      <c r="FW119" s="89"/>
      <c r="FX119" s="89"/>
      <c r="FY119" s="89"/>
      <c r="FZ119" s="89"/>
      <c r="GA119" s="89"/>
      <c r="GB119" s="89"/>
      <c r="GC119" s="89"/>
      <c r="GD119" s="89"/>
      <c r="GE119" s="89"/>
      <c r="GF119" s="89"/>
      <c r="GG119" s="89"/>
      <c r="GH119" s="89"/>
      <c r="GI119" s="89"/>
      <c r="GJ119" s="89"/>
      <c r="GK119" s="89"/>
      <c r="GL119" s="89"/>
      <c r="GM119" s="89"/>
      <c r="GN119" s="89"/>
      <c r="GO119" s="89"/>
      <c r="GP119" s="89"/>
      <c r="GQ119" s="89"/>
      <c r="GR119" s="89"/>
      <c r="GS119" s="89"/>
      <c r="GT119" s="89"/>
      <c r="GU119" s="89"/>
      <c r="GV119" s="89"/>
      <c r="GW119" s="89"/>
      <c r="GX119" s="89"/>
      <c r="GY119" s="89"/>
      <c r="GZ119" s="89"/>
      <c r="HA119" s="89"/>
      <c r="HB119" s="89"/>
      <c r="HC119" s="89"/>
      <c r="HD119" s="89"/>
      <c r="HE119" s="89"/>
      <c r="HF119" s="89"/>
      <c r="HG119" s="89"/>
      <c r="HH119" s="89"/>
      <c r="HI119" s="89"/>
      <c r="HJ119" s="89"/>
      <c r="HK119" s="89"/>
      <c r="HL119" s="89"/>
      <c r="HM119" s="89"/>
      <c r="HN119" s="89"/>
      <c r="HO119" s="89"/>
      <c r="HP119" s="89"/>
      <c r="HQ119" s="89"/>
      <c r="HR119" s="89"/>
      <c r="HS119" s="89"/>
      <c r="HT119" s="89"/>
      <c r="HU119" s="89"/>
      <c r="HV119" s="89"/>
      <c r="HW119" s="89"/>
      <c r="HX119" s="89"/>
      <c r="HY119" s="89"/>
      <c r="HZ119" s="89"/>
      <c r="IA119" s="89"/>
      <c r="IB119" s="89"/>
      <c r="IC119" s="89"/>
      <c r="ID119" s="89"/>
      <c r="IE119" s="89"/>
      <c r="IF119" s="89"/>
      <c r="IG119" s="89"/>
      <c r="IH119" s="89"/>
      <c r="II119" s="89"/>
      <c r="IJ119" s="89"/>
      <c r="IK119" s="89"/>
      <c r="IL119" s="89"/>
      <c r="IM119" s="89"/>
      <c r="IN119" s="89"/>
      <c r="IO119" s="89"/>
      <c r="IP119" s="89"/>
      <c r="IQ119" s="89"/>
      <c r="IR119" s="89"/>
      <c r="IS119" s="89"/>
      <c r="IT119" s="89"/>
      <c r="IU119" s="89"/>
      <c r="IV119" s="89"/>
    </row>
    <row r="120" s="85" customFormat="1" customHeight="1" spans="1:256">
      <c r="A120" s="100">
        <v>114</v>
      </c>
      <c r="B120" s="23" t="s">
        <v>481</v>
      </c>
      <c r="C120" s="23" t="s">
        <v>156</v>
      </c>
      <c r="D120" s="16" t="s">
        <v>482</v>
      </c>
      <c r="E120" s="101" t="s">
        <v>483</v>
      </c>
      <c r="F120" s="101" t="s">
        <v>426</v>
      </c>
      <c r="G120" s="101" t="s">
        <v>482</v>
      </c>
      <c r="H120" s="102">
        <f t="shared" si="19"/>
        <v>18</v>
      </c>
      <c r="I120" s="118"/>
      <c r="J120" s="40">
        <v>18</v>
      </c>
      <c r="K120" s="118"/>
      <c r="L120" s="102">
        <f t="shared" si="23"/>
        <v>18</v>
      </c>
      <c r="M120" s="115">
        <v>18</v>
      </c>
      <c r="N120" s="116">
        <f t="shared" si="20"/>
        <v>1</v>
      </c>
      <c r="O120" s="117">
        <f t="shared" si="17"/>
        <v>1</v>
      </c>
      <c r="P120" s="102">
        <f t="shared" si="18"/>
        <v>0</v>
      </c>
      <c r="Q120" s="114" t="s">
        <v>29</v>
      </c>
      <c r="R120" s="114">
        <v>2021.12</v>
      </c>
      <c r="S120" s="129"/>
      <c r="T120" s="86"/>
      <c r="U120" s="86"/>
      <c r="V120" s="86"/>
      <c r="W120" s="86"/>
      <c r="X120" s="86"/>
      <c r="Y120" s="86"/>
      <c r="Z120" s="86"/>
      <c r="AA120" s="86"/>
      <c r="AB120" s="86"/>
      <c r="AC120" s="86"/>
      <c r="AD120" s="86"/>
      <c r="AE120" s="86"/>
      <c r="AF120" s="86"/>
      <c r="AG120" s="86"/>
      <c r="AH120" s="86"/>
      <c r="AI120" s="86"/>
      <c r="AJ120" s="86"/>
      <c r="AK120" s="86"/>
      <c r="AL120" s="86"/>
      <c r="AM120" s="86"/>
      <c r="AN120" s="86"/>
      <c r="AO120" s="86"/>
      <c r="AP120" s="86"/>
      <c r="AQ120" s="86"/>
      <c r="AR120" s="86"/>
      <c r="AS120" s="86"/>
      <c r="AT120" s="86"/>
      <c r="AU120" s="86"/>
      <c r="AV120" s="86"/>
      <c r="AW120" s="86"/>
      <c r="AX120" s="86"/>
      <c r="AY120" s="86"/>
      <c r="AZ120" s="86"/>
      <c r="BA120" s="86"/>
      <c r="BB120" s="86"/>
      <c r="BC120" s="86"/>
      <c r="BD120" s="86"/>
      <c r="BE120" s="86"/>
      <c r="BF120" s="86"/>
      <c r="BG120" s="86"/>
      <c r="BH120" s="86"/>
      <c r="BI120" s="86"/>
      <c r="BJ120" s="86"/>
      <c r="BK120" s="86"/>
      <c r="BL120" s="86"/>
      <c r="BM120" s="86"/>
      <c r="BN120" s="86"/>
      <c r="BO120" s="86"/>
      <c r="BP120" s="86"/>
      <c r="BQ120" s="86"/>
      <c r="BR120" s="86"/>
      <c r="BS120" s="86"/>
      <c r="BT120" s="86"/>
      <c r="BU120" s="86"/>
      <c r="BV120" s="86"/>
      <c r="BW120" s="86"/>
      <c r="BX120" s="86"/>
      <c r="BY120" s="86"/>
      <c r="BZ120" s="86"/>
      <c r="CA120" s="86"/>
      <c r="CB120" s="86"/>
      <c r="CC120" s="86"/>
      <c r="CD120" s="86"/>
      <c r="CE120" s="86"/>
      <c r="CF120" s="86"/>
      <c r="CG120" s="86"/>
      <c r="CH120" s="86"/>
      <c r="CI120" s="86"/>
      <c r="CJ120" s="86"/>
      <c r="CK120" s="86"/>
      <c r="CL120" s="86"/>
      <c r="CM120" s="86"/>
      <c r="CN120" s="86"/>
      <c r="CO120" s="86"/>
      <c r="CP120" s="86"/>
      <c r="CQ120" s="86"/>
      <c r="CR120" s="86"/>
      <c r="CS120" s="86"/>
      <c r="CT120" s="86"/>
      <c r="CU120" s="86"/>
      <c r="CV120" s="86"/>
      <c r="CW120" s="86"/>
      <c r="CX120" s="86"/>
      <c r="CY120" s="86"/>
      <c r="CZ120" s="86"/>
      <c r="DA120" s="86"/>
      <c r="DB120" s="86"/>
      <c r="DC120" s="86"/>
      <c r="DD120" s="86"/>
      <c r="DE120" s="86"/>
      <c r="DF120" s="86"/>
      <c r="DG120" s="86"/>
      <c r="DH120" s="86"/>
      <c r="DI120" s="86"/>
      <c r="DJ120" s="86"/>
      <c r="DK120" s="86"/>
      <c r="DL120" s="86"/>
      <c r="DM120" s="86"/>
      <c r="DN120" s="86"/>
      <c r="DO120" s="86"/>
      <c r="DP120" s="86"/>
      <c r="DQ120" s="86"/>
      <c r="DR120" s="86"/>
      <c r="DS120" s="86"/>
      <c r="DT120" s="86"/>
      <c r="DU120" s="86"/>
      <c r="DV120" s="86"/>
      <c r="DW120" s="86"/>
      <c r="DX120" s="86"/>
      <c r="DY120" s="86"/>
      <c r="DZ120" s="86"/>
      <c r="EA120" s="86"/>
      <c r="EB120" s="86"/>
      <c r="EC120" s="86"/>
      <c r="ED120" s="86"/>
      <c r="EE120" s="86"/>
      <c r="EF120" s="86"/>
      <c r="EG120" s="86"/>
      <c r="EH120" s="86"/>
      <c r="EI120" s="86"/>
      <c r="EJ120" s="86"/>
      <c r="EK120" s="86"/>
      <c r="EL120" s="86"/>
      <c r="EM120" s="86"/>
      <c r="EN120" s="86"/>
      <c r="EO120" s="86"/>
      <c r="EP120" s="86"/>
      <c r="EQ120" s="86"/>
      <c r="ER120" s="86"/>
      <c r="ES120" s="86"/>
      <c r="ET120" s="86"/>
      <c r="EU120" s="86"/>
      <c r="EV120" s="86"/>
      <c r="EW120" s="86"/>
      <c r="EX120" s="86"/>
      <c r="EY120" s="86"/>
      <c r="EZ120" s="86"/>
      <c r="FA120" s="86"/>
      <c r="FB120" s="86"/>
      <c r="FC120" s="86"/>
      <c r="FD120" s="89"/>
      <c r="FE120" s="89"/>
      <c r="FF120" s="89"/>
      <c r="FG120" s="89"/>
      <c r="FH120" s="89"/>
      <c r="FI120" s="89"/>
      <c r="FJ120" s="89"/>
      <c r="FK120" s="89"/>
      <c r="FL120" s="89"/>
      <c r="FM120" s="89"/>
      <c r="FN120" s="89"/>
      <c r="FO120" s="89"/>
      <c r="FP120" s="89"/>
      <c r="FQ120" s="89"/>
      <c r="FR120" s="89"/>
      <c r="FS120" s="89"/>
      <c r="FT120" s="89"/>
      <c r="FU120" s="89"/>
      <c r="FV120" s="89"/>
      <c r="FW120" s="89"/>
      <c r="FX120" s="89"/>
      <c r="FY120" s="89"/>
      <c r="FZ120" s="89"/>
      <c r="GA120" s="89"/>
      <c r="GB120" s="89"/>
      <c r="GC120" s="89"/>
      <c r="GD120" s="89"/>
      <c r="GE120" s="89"/>
      <c r="GF120" s="89"/>
      <c r="GG120" s="89"/>
      <c r="GH120" s="89"/>
      <c r="GI120" s="89"/>
      <c r="GJ120" s="89"/>
      <c r="GK120" s="89"/>
      <c r="GL120" s="89"/>
      <c r="GM120" s="89"/>
      <c r="GN120" s="89"/>
      <c r="GO120" s="89"/>
      <c r="GP120" s="89"/>
      <c r="GQ120" s="89"/>
      <c r="GR120" s="89"/>
      <c r="GS120" s="89"/>
      <c r="GT120" s="89"/>
      <c r="GU120" s="89"/>
      <c r="GV120" s="89"/>
      <c r="GW120" s="89"/>
      <c r="GX120" s="89"/>
      <c r="GY120" s="89"/>
      <c r="GZ120" s="89"/>
      <c r="HA120" s="89"/>
      <c r="HB120" s="89"/>
      <c r="HC120" s="89"/>
      <c r="HD120" s="89"/>
      <c r="HE120" s="89"/>
      <c r="HF120" s="89"/>
      <c r="HG120" s="89"/>
      <c r="HH120" s="89"/>
      <c r="HI120" s="89"/>
      <c r="HJ120" s="89"/>
      <c r="HK120" s="89"/>
      <c r="HL120" s="89"/>
      <c r="HM120" s="89"/>
      <c r="HN120" s="89"/>
      <c r="HO120" s="89"/>
      <c r="HP120" s="89"/>
      <c r="HQ120" s="89"/>
      <c r="HR120" s="89"/>
      <c r="HS120" s="89"/>
      <c r="HT120" s="89"/>
      <c r="HU120" s="89"/>
      <c r="HV120" s="89"/>
      <c r="HW120" s="89"/>
      <c r="HX120" s="89"/>
      <c r="HY120" s="89"/>
      <c r="HZ120" s="89"/>
      <c r="IA120" s="89"/>
      <c r="IB120" s="89"/>
      <c r="IC120" s="89"/>
      <c r="ID120" s="89"/>
      <c r="IE120" s="89"/>
      <c r="IF120" s="89"/>
      <c r="IG120" s="89"/>
      <c r="IH120" s="89"/>
      <c r="II120" s="89"/>
      <c r="IJ120" s="89"/>
      <c r="IK120" s="89"/>
      <c r="IL120" s="89"/>
      <c r="IM120" s="89"/>
      <c r="IN120" s="89"/>
      <c r="IO120" s="89"/>
      <c r="IP120" s="89"/>
      <c r="IQ120" s="89"/>
      <c r="IR120" s="89"/>
      <c r="IS120" s="89"/>
      <c r="IT120" s="89"/>
      <c r="IU120" s="89"/>
      <c r="IV120" s="89"/>
    </row>
    <row r="121" s="85" customFormat="1" customHeight="1" spans="1:256">
      <c r="A121" s="100">
        <v>115</v>
      </c>
      <c r="B121" s="40" t="s">
        <v>484</v>
      </c>
      <c r="C121" s="101" t="s">
        <v>162</v>
      </c>
      <c r="D121" s="101" t="s">
        <v>485</v>
      </c>
      <c r="E121" s="101" t="s">
        <v>447</v>
      </c>
      <c r="F121" s="101" t="s">
        <v>486</v>
      </c>
      <c r="G121" s="101" t="s">
        <v>485</v>
      </c>
      <c r="H121" s="102">
        <f t="shared" si="19"/>
        <v>20</v>
      </c>
      <c r="I121" s="118"/>
      <c r="J121" s="40">
        <v>20</v>
      </c>
      <c r="K121" s="118"/>
      <c r="L121" s="102">
        <f t="shared" si="23"/>
        <v>20</v>
      </c>
      <c r="M121" s="115">
        <v>20</v>
      </c>
      <c r="N121" s="116">
        <f t="shared" si="20"/>
        <v>1</v>
      </c>
      <c r="O121" s="117">
        <f t="shared" si="17"/>
        <v>1</v>
      </c>
      <c r="P121" s="102">
        <f t="shared" si="18"/>
        <v>0</v>
      </c>
      <c r="Q121" s="114" t="s">
        <v>29</v>
      </c>
      <c r="R121" s="114">
        <v>2021.12</v>
      </c>
      <c r="S121" s="129"/>
      <c r="T121" s="86"/>
      <c r="U121" s="86"/>
      <c r="V121" s="86"/>
      <c r="W121" s="86"/>
      <c r="X121" s="86"/>
      <c r="Y121" s="86"/>
      <c r="Z121" s="86"/>
      <c r="AA121" s="86"/>
      <c r="AB121" s="86"/>
      <c r="AC121" s="86"/>
      <c r="AD121" s="86"/>
      <c r="AE121" s="86"/>
      <c r="AF121" s="86"/>
      <c r="AG121" s="86"/>
      <c r="AH121" s="86"/>
      <c r="AI121" s="86"/>
      <c r="AJ121" s="86"/>
      <c r="AK121" s="86"/>
      <c r="AL121" s="86"/>
      <c r="AM121" s="86"/>
      <c r="AN121" s="86"/>
      <c r="AO121" s="86"/>
      <c r="AP121" s="86"/>
      <c r="AQ121" s="86"/>
      <c r="AR121" s="86"/>
      <c r="AS121" s="86"/>
      <c r="AT121" s="86"/>
      <c r="AU121" s="86"/>
      <c r="AV121" s="86"/>
      <c r="AW121" s="86"/>
      <c r="AX121" s="86"/>
      <c r="AY121" s="86"/>
      <c r="AZ121" s="86"/>
      <c r="BA121" s="86"/>
      <c r="BB121" s="86"/>
      <c r="BC121" s="86"/>
      <c r="BD121" s="86"/>
      <c r="BE121" s="86"/>
      <c r="BF121" s="86"/>
      <c r="BG121" s="86"/>
      <c r="BH121" s="86"/>
      <c r="BI121" s="86"/>
      <c r="BJ121" s="86"/>
      <c r="BK121" s="86"/>
      <c r="BL121" s="86"/>
      <c r="BM121" s="86"/>
      <c r="BN121" s="86"/>
      <c r="BO121" s="86"/>
      <c r="BP121" s="86"/>
      <c r="BQ121" s="86"/>
      <c r="BR121" s="86"/>
      <c r="BS121" s="86"/>
      <c r="BT121" s="86"/>
      <c r="BU121" s="86"/>
      <c r="BV121" s="86"/>
      <c r="BW121" s="86"/>
      <c r="BX121" s="86"/>
      <c r="BY121" s="86"/>
      <c r="BZ121" s="86"/>
      <c r="CA121" s="86"/>
      <c r="CB121" s="86"/>
      <c r="CC121" s="86"/>
      <c r="CD121" s="86"/>
      <c r="CE121" s="86"/>
      <c r="CF121" s="86"/>
      <c r="CG121" s="86"/>
      <c r="CH121" s="86"/>
      <c r="CI121" s="86"/>
      <c r="CJ121" s="86"/>
      <c r="CK121" s="86"/>
      <c r="CL121" s="86"/>
      <c r="CM121" s="86"/>
      <c r="CN121" s="86"/>
      <c r="CO121" s="86"/>
      <c r="CP121" s="86"/>
      <c r="CQ121" s="86"/>
      <c r="CR121" s="86"/>
      <c r="CS121" s="86"/>
      <c r="CT121" s="86"/>
      <c r="CU121" s="86"/>
      <c r="CV121" s="86"/>
      <c r="CW121" s="86"/>
      <c r="CX121" s="86"/>
      <c r="CY121" s="86"/>
      <c r="CZ121" s="86"/>
      <c r="DA121" s="86"/>
      <c r="DB121" s="86"/>
      <c r="DC121" s="86"/>
      <c r="DD121" s="86"/>
      <c r="DE121" s="86"/>
      <c r="DF121" s="86"/>
      <c r="DG121" s="86"/>
      <c r="DH121" s="86"/>
      <c r="DI121" s="86"/>
      <c r="DJ121" s="86"/>
      <c r="DK121" s="86"/>
      <c r="DL121" s="86"/>
      <c r="DM121" s="86"/>
      <c r="DN121" s="86"/>
      <c r="DO121" s="86"/>
      <c r="DP121" s="86"/>
      <c r="DQ121" s="86"/>
      <c r="DR121" s="86"/>
      <c r="DS121" s="86"/>
      <c r="DT121" s="86"/>
      <c r="DU121" s="86"/>
      <c r="DV121" s="86"/>
      <c r="DW121" s="86"/>
      <c r="DX121" s="86"/>
      <c r="DY121" s="86"/>
      <c r="DZ121" s="86"/>
      <c r="EA121" s="86"/>
      <c r="EB121" s="86"/>
      <c r="EC121" s="86"/>
      <c r="ED121" s="86"/>
      <c r="EE121" s="86"/>
      <c r="EF121" s="86"/>
      <c r="EG121" s="86"/>
      <c r="EH121" s="86"/>
      <c r="EI121" s="86"/>
      <c r="EJ121" s="86"/>
      <c r="EK121" s="86"/>
      <c r="EL121" s="86"/>
      <c r="EM121" s="86"/>
      <c r="EN121" s="86"/>
      <c r="EO121" s="86"/>
      <c r="EP121" s="86"/>
      <c r="EQ121" s="86"/>
      <c r="ER121" s="86"/>
      <c r="ES121" s="86"/>
      <c r="ET121" s="86"/>
      <c r="EU121" s="86"/>
      <c r="EV121" s="86"/>
      <c r="EW121" s="86"/>
      <c r="EX121" s="86"/>
      <c r="EY121" s="86"/>
      <c r="EZ121" s="86"/>
      <c r="FA121" s="86"/>
      <c r="FB121" s="86"/>
      <c r="FC121" s="86"/>
      <c r="FD121" s="89"/>
      <c r="FE121" s="89"/>
      <c r="FF121" s="89"/>
      <c r="FG121" s="89"/>
      <c r="FH121" s="89"/>
      <c r="FI121" s="89"/>
      <c r="FJ121" s="89"/>
      <c r="FK121" s="89"/>
      <c r="FL121" s="89"/>
      <c r="FM121" s="89"/>
      <c r="FN121" s="89"/>
      <c r="FO121" s="89"/>
      <c r="FP121" s="89"/>
      <c r="FQ121" s="89"/>
      <c r="FR121" s="89"/>
      <c r="FS121" s="89"/>
      <c r="FT121" s="89"/>
      <c r="FU121" s="89"/>
      <c r="FV121" s="89"/>
      <c r="FW121" s="89"/>
      <c r="FX121" s="89"/>
      <c r="FY121" s="89"/>
      <c r="FZ121" s="89"/>
      <c r="GA121" s="89"/>
      <c r="GB121" s="89"/>
      <c r="GC121" s="89"/>
      <c r="GD121" s="89"/>
      <c r="GE121" s="89"/>
      <c r="GF121" s="89"/>
      <c r="GG121" s="89"/>
      <c r="GH121" s="89"/>
      <c r="GI121" s="89"/>
      <c r="GJ121" s="89"/>
      <c r="GK121" s="89"/>
      <c r="GL121" s="89"/>
      <c r="GM121" s="89"/>
      <c r="GN121" s="89"/>
      <c r="GO121" s="89"/>
      <c r="GP121" s="89"/>
      <c r="GQ121" s="89"/>
      <c r="GR121" s="89"/>
      <c r="GS121" s="89"/>
      <c r="GT121" s="89"/>
      <c r="GU121" s="89"/>
      <c r="GV121" s="89"/>
      <c r="GW121" s="89"/>
      <c r="GX121" s="89"/>
      <c r="GY121" s="89"/>
      <c r="GZ121" s="89"/>
      <c r="HA121" s="89"/>
      <c r="HB121" s="89"/>
      <c r="HC121" s="89"/>
      <c r="HD121" s="89"/>
      <c r="HE121" s="89"/>
      <c r="HF121" s="89"/>
      <c r="HG121" s="89"/>
      <c r="HH121" s="89"/>
      <c r="HI121" s="89"/>
      <c r="HJ121" s="89"/>
      <c r="HK121" s="89"/>
      <c r="HL121" s="89"/>
      <c r="HM121" s="89"/>
      <c r="HN121" s="89"/>
      <c r="HO121" s="89"/>
      <c r="HP121" s="89"/>
      <c r="HQ121" s="89"/>
      <c r="HR121" s="89"/>
      <c r="HS121" s="89"/>
      <c r="HT121" s="89"/>
      <c r="HU121" s="89"/>
      <c r="HV121" s="89"/>
      <c r="HW121" s="89"/>
      <c r="HX121" s="89"/>
      <c r="HY121" s="89"/>
      <c r="HZ121" s="89"/>
      <c r="IA121" s="89"/>
      <c r="IB121" s="89"/>
      <c r="IC121" s="89"/>
      <c r="ID121" s="89"/>
      <c r="IE121" s="89"/>
      <c r="IF121" s="89"/>
      <c r="IG121" s="89"/>
      <c r="IH121" s="89"/>
      <c r="II121" s="89"/>
      <c r="IJ121" s="89"/>
      <c r="IK121" s="89"/>
      <c r="IL121" s="89"/>
      <c r="IM121" s="89"/>
      <c r="IN121" s="89"/>
      <c r="IO121" s="89"/>
      <c r="IP121" s="89"/>
      <c r="IQ121" s="89"/>
      <c r="IR121" s="89"/>
      <c r="IS121" s="89"/>
      <c r="IT121" s="89"/>
      <c r="IU121" s="89"/>
      <c r="IV121" s="89"/>
    </row>
    <row r="122" s="85" customFormat="1" customHeight="1" spans="1:256">
      <c r="A122" s="100">
        <v>116</v>
      </c>
      <c r="B122" s="40" t="s">
        <v>487</v>
      </c>
      <c r="C122" s="101" t="s">
        <v>156</v>
      </c>
      <c r="D122" s="101" t="s">
        <v>488</v>
      </c>
      <c r="E122" s="101" t="s">
        <v>489</v>
      </c>
      <c r="F122" s="101" t="s">
        <v>490</v>
      </c>
      <c r="G122" s="101" t="s">
        <v>491</v>
      </c>
      <c r="H122" s="102">
        <f t="shared" si="19"/>
        <v>10</v>
      </c>
      <c r="I122" s="118"/>
      <c r="J122" s="40">
        <v>10</v>
      </c>
      <c r="K122" s="118"/>
      <c r="L122" s="102">
        <f t="shared" si="23"/>
        <v>10</v>
      </c>
      <c r="M122" s="115">
        <f t="shared" ref="M122:M125" si="24">H122</f>
        <v>10</v>
      </c>
      <c r="N122" s="116">
        <f t="shared" si="20"/>
        <v>1</v>
      </c>
      <c r="O122" s="117">
        <f t="shared" si="17"/>
        <v>1</v>
      </c>
      <c r="P122" s="102">
        <f t="shared" si="18"/>
        <v>0</v>
      </c>
      <c r="Q122" s="114" t="s">
        <v>29</v>
      </c>
      <c r="R122" s="114">
        <v>2021.12</v>
      </c>
      <c r="S122" s="129"/>
      <c r="T122" s="86"/>
      <c r="U122" s="86"/>
      <c r="V122" s="86"/>
      <c r="W122" s="86"/>
      <c r="X122" s="86"/>
      <c r="Y122" s="86"/>
      <c r="Z122" s="86"/>
      <c r="AA122" s="86"/>
      <c r="AB122" s="86"/>
      <c r="AC122" s="86"/>
      <c r="AD122" s="86"/>
      <c r="AE122" s="86"/>
      <c r="AF122" s="86"/>
      <c r="AG122" s="86"/>
      <c r="AH122" s="86"/>
      <c r="AI122" s="86"/>
      <c r="AJ122" s="86"/>
      <c r="AK122" s="86"/>
      <c r="AL122" s="86"/>
      <c r="AM122" s="86"/>
      <c r="AN122" s="86"/>
      <c r="AO122" s="86"/>
      <c r="AP122" s="86"/>
      <c r="AQ122" s="86"/>
      <c r="AR122" s="86"/>
      <c r="AS122" s="86"/>
      <c r="AT122" s="86"/>
      <c r="AU122" s="86"/>
      <c r="AV122" s="86"/>
      <c r="AW122" s="86"/>
      <c r="AX122" s="86"/>
      <c r="AY122" s="86"/>
      <c r="AZ122" s="86"/>
      <c r="BA122" s="86"/>
      <c r="BB122" s="86"/>
      <c r="BC122" s="86"/>
      <c r="BD122" s="86"/>
      <c r="BE122" s="86"/>
      <c r="BF122" s="86"/>
      <c r="BG122" s="86"/>
      <c r="BH122" s="86"/>
      <c r="BI122" s="86"/>
      <c r="BJ122" s="86"/>
      <c r="BK122" s="86"/>
      <c r="BL122" s="86"/>
      <c r="BM122" s="86"/>
      <c r="BN122" s="86"/>
      <c r="BO122" s="86"/>
      <c r="BP122" s="86"/>
      <c r="BQ122" s="86"/>
      <c r="BR122" s="86"/>
      <c r="BS122" s="86"/>
      <c r="BT122" s="86"/>
      <c r="BU122" s="86"/>
      <c r="BV122" s="86"/>
      <c r="BW122" s="86"/>
      <c r="BX122" s="86"/>
      <c r="BY122" s="86"/>
      <c r="BZ122" s="86"/>
      <c r="CA122" s="86"/>
      <c r="CB122" s="86"/>
      <c r="CC122" s="86"/>
      <c r="CD122" s="86"/>
      <c r="CE122" s="86"/>
      <c r="CF122" s="86"/>
      <c r="CG122" s="86"/>
      <c r="CH122" s="86"/>
      <c r="CI122" s="86"/>
      <c r="CJ122" s="86"/>
      <c r="CK122" s="86"/>
      <c r="CL122" s="86"/>
      <c r="CM122" s="86"/>
      <c r="CN122" s="86"/>
      <c r="CO122" s="86"/>
      <c r="CP122" s="86"/>
      <c r="CQ122" s="86"/>
      <c r="CR122" s="86"/>
      <c r="CS122" s="86"/>
      <c r="CT122" s="86"/>
      <c r="CU122" s="86"/>
      <c r="CV122" s="86"/>
      <c r="CW122" s="86"/>
      <c r="CX122" s="86"/>
      <c r="CY122" s="86"/>
      <c r="CZ122" s="86"/>
      <c r="DA122" s="86"/>
      <c r="DB122" s="86"/>
      <c r="DC122" s="86"/>
      <c r="DD122" s="86"/>
      <c r="DE122" s="86"/>
      <c r="DF122" s="86"/>
      <c r="DG122" s="86"/>
      <c r="DH122" s="86"/>
      <c r="DI122" s="86"/>
      <c r="DJ122" s="86"/>
      <c r="DK122" s="86"/>
      <c r="DL122" s="86"/>
      <c r="DM122" s="86"/>
      <c r="DN122" s="86"/>
      <c r="DO122" s="86"/>
      <c r="DP122" s="86"/>
      <c r="DQ122" s="86"/>
      <c r="DR122" s="86"/>
      <c r="DS122" s="86"/>
      <c r="DT122" s="86"/>
      <c r="DU122" s="86"/>
      <c r="DV122" s="86"/>
      <c r="DW122" s="86"/>
      <c r="DX122" s="86"/>
      <c r="DY122" s="86"/>
      <c r="DZ122" s="86"/>
      <c r="EA122" s="86"/>
      <c r="EB122" s="86"/>
      <c r="EC122" s="86"/>
      <c r="ED122" s="86"/>
      <c r="EE122" s="86"/>
      <c r="EF122" s="86"/>
      <c r="EG122" s="86"/>
      <c r="EH122" s="86"/>
      <c r="EI122" s="86"/>
      <c r="EJ122" s="86"/>
      <c r="EK122" s="86"/>
      <c r="EL122" s="86"/>
      <c r="EM122" s="86"/>
      <c r="EN122" s="86"/>
      <c r="EO122" s="86"/>
      <c r="EP122" s="86"/>
      <c r="EQ122" s="86"/>
      <c r="ER122" s="86"/>
      <c r="ES122" s="86"/>
      <c r="ET122" s="86"/>
      <c r="EU122" s="86"/>
      <c r="EV122" s="86"/>
      <c r="EW122" s="86"/>
      <c r="EX122" s="86"/>
      <c r="EY122" s="86"/>
      <c r="EZ122" s="86"/>
      <c r="FA122" s="86"/>
      <c r="FB122" s="86"/>
      <c r="FC122" s="86"/>
      <c r="FD122" s="89"/>
      <c r="FE122" s="89"/>
      <c r="FF122" s="89"/>
      <c r="FG122" s="89"/>
      <c r="FH122" s="89"/>
      <c r="FI122" s="89"/>
      <c r="FJ122" s="89"/>
      <c r="FK122" s="89"/>
      <c r="FL122" s="89"/>
      <c r="FM122" s="89"/>
      <c r="FN122" s="89"/>
      <c r="FO122" s="89"/>
      <c r="FP122" s="89"/>
      <c r="FQ122" s="89"/>
      <c r="FR122" s="89"/>
      <c r="FS122" s="89"/>
      <c r="FT122" s="89"/>
      <c r="FU122" s="89"/>
      <c r="FV122" s="89"/>
      <c r="FW122" s="89"/>
      <c r="FX122" s="89"/>
      <c r="FY122" s="89"/>
      <c r="FZ122" s="89"/>
      <c r="GA122" s="89"/>
      <c r="GB122" s="89"/>
      <c r="GC122" s="89"/>
      <c r="GD122" s="89"/>
      <c r="GE122" s="89"/>
      <c r="GF122" s="89"/>
      <c r="GG122" s="89"/>
      <c r="GH122" s="89"/>
      <c r="GI122" s="89"/>
      <c r="GJ122" s="89"/>
      <c r="GK122" s="89"/>
      <c r="GL122" s="89"/>
      <c r="GM122" s="89"/>
      <c r="GN122" s="89"/>
      <c r="GO122" s="89"/>
      <c r="GP122" s="89"/>
      <c r="GQ122" s="89"/>
      <c r="GR122" s="89"/>
      <c r="GS122" s="89"/>
      <c r="GT122" s="89"/>
      <c r="GU122" s="89"/>
      <c r="GV122" s="89"/>
      <c r="GW122" s="89"/>
      <c r="GX122" s="89"/>
      <c r="GY122" s="89"/>
      <c r="GZ122" s="89"/>
      <c r="HA122" s="89"/>
      <c r="HB122" s="89"/>
      <c r="HC122" s="89"/>
      <c r="HD122" s="89"/>
      <c r="HE122" s="89"/>
      <c r="HF122" s="89"/>
      <c r="HG122" s="89"/>
      <c r="HH122" s="89"/>
      <c r="HI122" s="89"/>
      <c r="HJ122" s="89"/>
      <c r="HK122" s="89"/>
      <c r="HL122" s="89"/>
      <c r="HM122" s="89"/>
      <c r="HN122" s="89"/>
      <c r="HO122" s="89"/>
      <c r="HP122" s="89"/>
      <c r="HQ122" s="89"/>
      <c r="HR122" s="89"/>
      <c r="HS122" s="89"/>
      <c r="HT122" s="89"/>
      <c r="HU122" s="89"/>
      <c r="HV122" s="89"/>
      <c r="HW122" s="89"/>
      <c r="HX122" s="89"/>
      <c r="HY122" s="89"/>
      <c r="HZ122" s="89"/>
      <c r="IA122" s="89"/>
      <c r="IB122" s="89"/>
      <c r="IC122" s="89"/>
      <c r="ID122" s="89"/>
      <c r="IE122" s="89"/>
      <c r="IF122" s="89"/>
      <c r="IG122" s="89"/>
      <c r="IH122" s="89"/>
      <c r="II122" s="89"/>
      <c r="IJ122" s="89"/>
      <c r="IK122" s="89"/>
      <c r="IL122" s="89"/>
      <c r="IM122" s="89"/>
      <c r="IN122" s="89"/>
      <c r="IO122" s="89"/>
      <c r="IP122" s="89"/>
      <c r="IQ122" s="89"/>
      <c r="IR122" s="89"/>
      <c r="IS122" s="89"/>
      <c r="IT122" s="89"/>
      <c r="IU122" s="89"/>
      <c r="IV122" s="89"/>
    </row>
    <row r="123" customHeight="1" spans="1:19">
      <c r="A123" s="100">
        <v>117</v>
      </c>
      <c r="B123" s="40" t="s">
        <v>492</v>
      </c>
      <c r="C123" s="101" t="s">
        <v>24</v>
      </c>
      <c r="D123" s="101" t="s">
        <v>493</v>
      </c>
      <c r="E123" s="101" t="s">
        <v>26</v>
      </c>
      <c r="F123" s="101" t="s">
        <v>494</v>
      </c>
      <c r="G123" s="101" t="s">
        <v>495</v>
      </c>
      <c r="H123" s="102">
        <f t="shared" si="19"/>
        <v>328.523741</v>
      </c>
      <c r="I123" s="126"/>
      <c r="J123" s="126"/>
      <c r="K123" s="126">
        <v>328.523741</v>
      </c>
      <c r="L123" s="126">
        <f t="shared" si="23"/>
        <v>328.523741</v>
      </c>
      <c r="M123" s="115">
        <f t="shared" si="24"/>
        <v>328.523741</v>
      </c>
      <c r="N123" s="128">
        <v>1</v>
      </c>
      <c r="O123" s="117">
        <f t="shared" si="17"/>
        <v>1</v>
      </c>
      <c r="P123" s="126">
        <v>0</v>
      </c>
      <c r="Q123" s="129" t="s">
        <v>29</v>
      </c>
      <c r="R123" s="122" t="s">
        <v>496</v>
      </c>
      <c r="S123" s="129"/>
    </row>
    <row r="124" customHeight="1" spans="1:19">
      <c r="A124" s="100">
        <v>118</v>
      </c>
      <c r="B124" s="40" t="s">
        <v>497</v>
      </c>
      <c r="C124" s="101" t="s">
        <v>151</v>
      </c>
      <c r="D124" s="101" t="s">
        <v>498</v>
      </c>
      <c r="E124" s="101" t="s">
        <v>26</v>
      </c>
      <c r="F124" s="101" t="s">
        <v>472</v>
      </c>
      <c r="G124" s="101" t="s">
        <v>499</v>
      </c>
      <c r="H124" s="126">
        <f t="shared" si="19"/>
        <v>103.2</v>
      </c>
      <c r="I124" s="126"/>
      <c r="J124" s="126">
        <f>133-29.8</f>
        <v>103.2</v>
      </c>
      <c r="K124" s="126"/>
      <c r="L124" s="126">
        <f t="shared" si="23"/>
        <v>103.2</v>
      </c>
      <c r="M124" s="115">
        <f t="shared" si="24"/>
        <v>103.2</v>
      </c>
      <c r="N124" s="116">
        <f>L124/H124</f>
        <v>1</v>
      </c>
      <c r="O124" s="117">
        <f t="shared" si="17"/>
        <v>1</v>
      </c>
      <c r="P124" s="126">
        <v>0</v>
      </c>
      <c r="Q124" s="114" t="s">
        <v>29</v>
      </c>
      <c r="R124" s="114">
        <v>2021.12</v>
      </c>
      <c r="S124" s="126"/>
    </row>
    <row r="125" customHeight="1" spans="1:19">
      <c r="A125" s="100">
        <v>119</v>
      </c>
      <c r="B125" s="127" t="s">
        <v>500</v>
      </c>
      <c r="C125" s="127" t="s">
        <v>142</v>
      </c>
      <c r="D125" s="101" t="s">
        <v>501</v>
      </c>
      <c r="E125" s="101" t="s">
        <v>26</v>
      </c>
      <c r="F125" s="101" t="s">
        <v>37</v>
      </c>
      <c r="G125" s="101" t="s">
        <v>502</v>
      </c>
      <c r="H125" s="126">
        <f t="shared" si="19"/>
        <v>140</v>
      </c>
      <c r="I125" s="126">
        <f>80.0694+0.7579</f>
        <v>80.8273</v>
      </c>
      <c r="J125" s="126">
        <f>9.9306+37.90309</f>
        <v>47.83369</v>
      </c>
      <c r="K125" s="126">
        <v>11.33901</v>
      </c>
      <c r="L125" s="126">
        <f t="shared" si="23"/>
        <v>140</v>
      </c>
      <c r="M125" s="115">
        <f t="shared" si="24"/>
        <v>140</v>
      </c>
      <c r="N125" s="128">
        <f>L125/H125</f>
        <v>1</v>
      </c>
      <c r="O125" s="117">
        <f t="shared" si="17"/>
        <v>1</v>
      </c>
      <c r="P125" s="126">
        <v>0</v>
      </c>
      <c r="Q125" s="118" t="s">
        <v>29</v>
      </c>
      <c r="R125" s="126">
        <v>2021.11</v>
      </c>
      <c r="S125" s="126"/>
    </row>
  </sheetData>
  <sheetProtection selectLockedCells="1"/>
  <autoFilter ref="A6:IV125">
    <extLst/>
  </autoFilter>
  <mergeCells count="24">
    <mergeCell ref="A2:S2"/>
    <mergeCell ref="H3:K3"/>
    <mergeCell ref="L3:M3"/>
    <mergeCell ref="N3:O3"/>
    <mergeCell ref="I4:K4"/>
    <mergeCell ref="A3:A6"/>
    <mergeCell ref="B3:B6"/>
    <mergeCell ref="C3:C6"/>
    <mergeCell ref="D3:D6"/>
    <mergeCell ref="E3:E6"/>
    <mergeCell ref="F3:F6"/>
    <mergeCell ref="G3:G6"/>
    <mergeCell ref="H4:H6"/>
    <mergeCell ref="I5:I6"/>
    <mergeCell ref="J5:J6"/>
    <mergeCell ref="K5:K6"/>
    <mergeCell ref="L4:L6"/>
    <mergeCell ref="M4:M5"/>
    <mergeCell ref="N4:N6"/>
    <mergeCell ref="O4:O6"/>
    <mergeCell ref="P3:P6"/>
    <mergeCell ref="Q3:Q6"/>
    <mergeCell ref="R3:R6"/>
    <mergeCell ref="S3:S6"/>
  </mergeCells>
  <dataValidations count="1">
    <dataValidation type="list" allowBlank="1" showInputMessage="1" showErrorMessage="1" sqref="C120">
      <formula1>项目类型</formula1>
    </dataValidation>
  </dataValidations>
  <pageMargins left="0.4" right="0.36" top="1" bottom="1" header="0.51" footer="0.51"/>
  <pageSetup paperSize="8" scale="60" fitToHeight="0" orientation="landscape" horizontalDpi="600" verticalDpi="600"/>
  <headerFooter alignWithMargins="0" scaleWithDoc="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Q121"/>
  <sheetViews>
    <sheetView tabSelected="1" zoomScale="115" zoomScaleNormal="115" topLeftCell="F5" workbookViewId="0">
      <selection activeCell="I6" sqref="I6"/>
    </sheetView>
  </sheetViews>
  <sheetFormatPr defaultColWidth="9" defaultRowHeight="25" customHeight="1"/>
  <cols>
    <col min="1" max="1" width="3.4" style="4" customWidth="1"/>
    <col min="2" max="2" width="28.5666666666667" style="5" customWidth="1"/>
    <col min="3" max="3" width="10.7" style="4" hidden="1" customWidth="1"/>
    <col min="4" max="4" width="8.475" style="4" customWidth="1"/>
    <col min="5" max="5" width="7.7" style="4" customWidth="1"/>
    <col min="6" max="6" width="30.7" style="4" customWidth="1"/>
    <col min="7" max="7" width="5.21666666666667" style="4" customWidth="1"/>
    <col min="8" max="8" width="7.38333333333333" style="4" customWidth="1"/>
    <col min="9" max="11" width="30.7" style="4" customWidth="1"/>
    <col min="12" max="18" width="10.7" style="4" customWidth="1"/>
    <col min="19" max="19" width="5.7" style="4" customWidth="1"/>
    <col min="20" max="21" width="5.2" style="4" customWidth="1"/>
    <col min="22" max="22" width="3.7" style="4" customWidth="1"/>
    <col min="23" max="23" width="4.23333333333333" style="4" customWidth="1"/>
    <col min="24" max="25" width="7.6" style="4" customWidth="1"/>
    <col min="26" max="27" width="7.28333333333333" style="4" customWidth="1"/>
    <col min="28" max="30" width="4.7" style="4" customWidth="1"/>
    <col min="31" max="32" width="6.95" style="6" customWidth="1"/>
    <col min="33" max="42" width="4.45" style="4" customWidth="1"/>
    <col min="43" max="43" width="3.7" style="4" customWidth="1"/>
    <col min="44" max="44" width="12.8" style="2"/>
    <col min="45" max="16384" width="9" style="4"/>
  </cols>
  <sheetData>
    <row r="1" s="1" customFormat="1" ht="28.5" customHeight="1" spans="1:43">
      <c r="A1" s="7" t="s">
        <v>2</v>
      </c>
      <c r="B1" s="7" t="s">
        <v>3</v>
      </c>
      <c r="C1" s="8" t="s">
        <v>503</v>
      </c>
      <c r="D1" s="7" t="s">
        <v>4</v>
      </c>
      <c r="E1" s="7" t="s">
        <v>504</v>
      </c>
      <c r="F1" s="7" t="s">
        <v>505</v>
      </c>
      <c r="G1" s="7" t="s">
        <v>506</v>
      </c>
      <c r="H1" s="7" t="s">
        <v>507</v>
      </c>
      <c r="I1" s="7" t="s">
        <v>8</v>
      </c>
      <c r="J1" s="7" t="s">
        <v>508</v>
      </c>
      <c r="K1" s="7" t="s">
        <v>509</v>
      </c>
      <c r="L1" s="7"/>
      <c r="M1" s="7"/>
      <c r="N1" s="7"/>
      <c r="O1" s="7"/>
      <c r="P1" s="7"/>
      <c r="Q1" s="7"/>
      <c r="R1" s="7"/>
      <c r="S1" s="7"/>
      <c r="T1" s="7" t="s">
        <v>510</v>
      </c>
      <c r="U1" s="7"/>
      <c r="V1" s="7" t="s">
        <v>511</v>
      </c>
      <c r="W1" s="7" t="s">
        <v>512</v>
      </c>
      <c r="X1" s="7" t="s">
        <v>513</v>
      </c>
      <c r="Y1" s="7"/>
      <c r="Z1" s="7" t="s">
        <v>514</v>
      </c>
      <c r="AA1" s="7"/>
      <c r="AB1" s="7"/>
      <c r="AC1" s="7"/>
      <c r="AD1" s="7"/>
      <c r="AE1" s="32" t="s">
        <v>515</v>
      </c>
      <c r="AF1" s="32"/>
      <c r="AG1" s="7" t="s">
        <v>516</v>
      </c>
      <c r="AH1" s="7" t="s">
        <v>517</v>
      </c>
      <c r="AI1" s="7" t="s">
        <v>518</v>
      </c>
      <c r="AJ1" s="7"/>
      <c r="AK1" s="7" t="s">
        <v>519</v>
      </c>
      <c r="AL1" s="7" t="s">
        <v>520</v>
      </c>
      <c r="AM1" s="7"/>
      <c r="AN1" s="7" t="s">
        <v>521</v>
      </c>
      <c r="AO1" s="7"/>
      <c r="AP1" s="7" t="s">
        <v>522</v>
      </c>
      <c r="AQ1" s="7" t="s">
        <v>523</v>
      </c>
    </row>
    <row r="2" s="2" customFormat="1" customHeight="1" spans="1:43">
      <c r="A2" s="9" t="s">
        <v>16</v>
      </c>
      <c r="B2" s="10"/>
      <c r="C2" s="9"/>
      <c r="D2" s="9"/>
      <c r="E2" s="9"/>
      <c r="F2" s="9"/>
      <c r="G2" s="9"/>
      <c r="H2" s="9"/>
      <c r="I2" s="9"/>
      <c r="J2" s="9"/>
      <c r="K2" s="9"/>
      <c r="L2" s="9"/>
      <c r="M2" s="9"/>
      <c r="N2" s="9"/>
      <c r="O2" s="9"/>
      <c r="P2" s="9"/>
      <c r="Q2" s="9"/>
      <c r="R2" s="9"/>
      <c r="S2" s="9"/>
      <c r="T2" s="30"/>
      <c r="U2" s="9"/>
      <c r="V2" s="9"/>
      <c r="W2" s="9"/>
      <c r="X2" s="9"/>
      <c r="Y2" s="9"/>
      <c r="Z2" s="9">
        <f t="shared" ref="Z2:AF2" si="0">SUM(Z3:Z121)</f>
        <v>17697.218051</v>
      </c>
      <c r="AA2" s="9">
        <f t="shared" si="0"/>
        <v>8061.9</v>
      </c>
      <c r="AB2" s="9">
        <f t="shared" si="0"/>
        <v>0</v>
      </c>
      <c r="AC2" s="9">
        <f t="shared" si="0"/>
        <v>9478.278051</v>
      </c>
      <c r="AD2" s="9">
        <f t="shared" si="0"/>
        <v>157.04</v>
      </c>
      <c r="AE2" s="9">
        <f t="shared" si="0"/>
        <v>106558</v>
      </c>
      <c r="AF2" s="9">
        <f t="shared" si="0"/>
        <v>28605</v>
      </c>
      <c r="AG2" s="9"/>
      <c r="AH2" s="9"/>
      <c r="AI2" s="9"/>
      <c r="AJ2" s="9"/>
      <c r="AK2" s="9"/>
      <c r="AL2" s="40"/>
      <c r="AM2" s="9"/>
      <c r="AN2" s="9"/>
      <c r="AO2" s="9"/>
      <c r="AP2" s="9"/>
      <c r="AQ2" s="9"/>
    </row>
    <row r="3" s="3" customFormat="1" ht="38" customHeight="1" spans="1:43">
      <c r="A3" s="11">
        <v>1</v>
      </c>
      <c r="B3" s="12" t="s">
        <v>524</v>
      </c>
      <c r="C3" s="12" t="s">
        <v>525</v>
      </c>
      <c r="D3" s="12" t="s">
        <v>526</v>
      </c>
      <c r="E3" s="13" t="s">
        <v>527</v>
      </c>
      <c r="F3" s="14" t="s">
        <v>528</v>
      </c>
      <c r="G3" s="15" t="s">
        <v>529</v>
      </c>
      <c r="H3" s="14" t="s">
        <v>530</v>
      </c>
      <c r="I3" s="14" t="s">
        <v>531</v>
      </c>
      <c r="J3" s="13" t="s">
        <v>532</v>
      </c>
      <c r="K3" s="14" t="s">
        <v>533</v>
      </c>
      <c r="L3" s="14" t="s">
        <v>534</v>
      </c>
      <c r="M3" s="14" t="s">
        <v>535</v>
      </c>
      <c r="N3" s="14" t="s">
        <v>536</v>
      </c>
      <c r="O3" s="14" t="s">
        <v>537</v>
      </c>
      <c r="P3" s="15" t="s">
        <v>538</v>
      </c>
      <c r="Q3" s="14" t="s">
        <v>539</v>
      </c>
      <c r="R3" s="14" t="s">
        <v>540</v>
      </c>
      <c r="S3" s="14" t="s">
        <v>541</v>
      </c>
      <c r="T3" s="14" t="s">
        <v>542</v>
      </c>
      <c r="U3" s="14" t="s">
        <v>543</v>
      </c>
      <c r="V3" s="15" t="s">
        <v>544</v>
      </c>
      <c r="W3" s="15" t="s">
        <v>545</v>
      </c>
      <c r="X3" s="14" t="s">
        <v>546</v>
      </c>
      <c r="Y3" s="14" t="s">
        <v>547</v>
      </c>
      <c r="Z3" s="33">
        <f t="shared" ref="Z3:Z66" si="1">SUM(AA3:AD3)</f>
        <v>274.873034</v>
      </c>
      <c r="AA3" s="13">
        <v>274.873034</v>
      </c>
      <c r="AB3" s="34">
        <v>0</v>
      </c>
      <c r="AC3" s="13">
        <v>0</v>
      </c>
      <c r="AD3" s="13">
        <v>0</v>
      </c>
      <c r="AE3" s="12" t="s">
        <v>548</v>
      </c>
      <c r="AF3" s="12" t="s">
        <v>548</v>
      </c>
      <c r="AG3" s="15" t="s">
        <v>549</v>
      </c>
      <c r="AH3" s="15" t="s">
        <v>549</v>
      </c>
      <c r="AI3" s="13" t="s">
        <v>545</v>
      </c>
      <c r="AJ3" s="15" t="s">
        <v>549</v>
      </c>
      <c r="AK3" s="15" t="s">
        <v>549</v>
      </c>
      <c r="AL3" s="15" t="s">
        <v>549</v>
      </c>
      <c r="AM3" s="15"/>
      <c r="AN3" s="15" t="s">
        <v>549</v>
      </c>
      <c r="AO3" s="15"/>
      <c r="AP3" s="41" t="s">
        <v>550</v>
      </c>
      <c r="AQ3" s="41" t="s">
        <v>551</v>
      </c>
    </row>
    <row r="4" s="3" customFormat="1" customHeight="1" spans="1:43">
      <c r="A4" s="11">
        <v>2</v>
      </c>
      <c r="B4" s="16" t="s">
        <v>552</v>
      </c>
      <c r="C4" s="12" t="s">
        <v>553</v>
      </c>
      <c r="D4" s="12" t="s">
        <v>526</v>
      </c>
      <c r="E4" s="13" t="s">
        <v>554</v>
      </c>
      <c r="F4" s="14" t="s">
        <v>555</v>
      </c>
      <c r="G4" s="15" t="s">
        <v>529</v>
      </c>
      <c r="H4" s="14" t="s">
        <v>530</v>
      </c>
      <c r="I4" s="14" t="s">
        <v>556</v>
      </c>
      <c r="J4" s="13" t="s">
        <v>557</v>
      </c>
      <c r="K4" s="14" t="s">
        <v>556</v>
      </c>
      <c r="L4" s="14" t="s">
        <v>558</v>
      </c>
      <c r="M4" s="14" t="s">
        <v>559</v>
      </c>
      <c r="N4" s="14" t="s">
        <v>560</v>
      </c>
      <c r="O4" s="14" t="s">
        <v>561</v>
      </c>
      <c r="P4" s="15" t="s">
        <v>562</v>
      </c>
      <c r="Q4" s="14" t="s">
        <v>563</v>
      </c>
      <c r="R4" s="15" t="s">
        <v>564</v>
      </c>
      <c r="S4" s="14" t="s">
        <v>541</v>
      </c>
      <c r="T4" s="14" t="s">
        <v>542</v>
      </c>
      <c r="U4" s="14" t="s">
        <v>565</v>
      </c>
      <c r="V4" s="15" t="s">
        <v>544</v>
      </c>
      <c r="W4" s="15" t="s">
        <v>545</v>
      </c>
      <c r="X4" s="14" t="s">
        <v>546</v>
      </c>
      <c r="Y4" s="14" t="s">
        <v>547</v>
      </c>
      <c r="Z4" s="35">
        <f t="shared" si="1"/>
        <v>211.2435</v>
      </c>
      <c r="AA4" s="36">
        <f>201.0915+5.349424</f>
        <v>206.440924</v>
      </c>
      <c r="AB4" s="34">
        <v>0</v>
      </c>
      <c r="AC4" s="36">
        <v>4.802576</v>
      </c>
      <c r="AD4" s="13">
        <v>0</v>
      </c>
      <c r="AE4" s="12">
        <v>13000</v>
      </c>
      <c r="AF4" s="12">
        <v>13000</v>
      </c>
      <c r="AG4" s="15" t="s">
        <v>549</v>
      </c>
      <c r="AH4" s="15" t="s">
        <v>549</v>
      </c>
      <c r="AI4" s="13" t="s">
        <v>545</v>
      </c>
      <c r="AJ4" s="15" t="s">
        <v>549</v>
      </c>
      <c r="AK4" s="15" t="s">
        <v>549</v>
      </c>
      <c r="AL4" s="15" t="s">
        <v>549</v>
      </c>
      <c r="AM4" s="15"/>
      <c r="AN4" s="15" t="s">
        <v>549</v>
      </c>
      <c r="AO4" s="15"/>
      <c r="AP4" s="41" t="s">
        <v>550</v>
      </c>
      <c r="AQ4" s="41" t="s">
        <v>551</v>
      </c>
    </row>
    <row r="5" s="3" customFormat="1" customHeight="1" spans="1:43">
      <c r="A5" s="11">
        <v>3</v>
      </c>
      <c r="B5" s="12" t="s">
        <v>566</v>
      </c>
      <c r="C5" s="12" t="s">
        <v>567</v>
      </c>
      <c r="D5" s="12" t="s">
        <v>568</v>
      </c>
      <c r="E5" s="13" t="s">
        <v>569</v>
      </c>
      <c r="F5" s="17" t="s">
        <v>570</v>
      </c>
      <c r="G5" s="15" t="s">
        <v>529</v>
      </c>
      <c r="H5" s="14" t="s">
        <v>530</v>
      </c>
      <c r="I5" s="14" t="s">
        <v>571</v>
      </c>
      <c r="J5" s="13" t="s">
        <v>572</v>
      </c>
      <c r="K5" s="14" t="s">
        <v>571</v>
      </c>
      <c r="L5" s="14" t="s">
        <v>573</v>
      </c>
      <c r="M5" s="14" t="s">
        <v>574</v>
      </c>
      <c r="N5" s="14" t="s">
        <v>575</v>
      </c>
      <c r="O5" s="14" t="s">
        <v>576</v>
      </c>
      <c r="P5" s="20" t="s">
        <v>577</v>
      </c>
      <c r="Q5" s="14" t="s">
        <v>539</v>
      </c>
      <c r="R5" s="14" t="s">
        <v>578</v>
      </c>
      <c r="S5" s="14" t="s">
        <v>541</v>
      </c>
      <c r="T5" s="14" t="s">
        <v>542</v>
      </c>
      <c r="U5" s="14" t="s">
        <v>542</v>
      </c>
      <c r="V5" s="15" t="s">
        <v>544</v>
      </c>
      <c r="W5" s="15" t="s">
        <v>545</v>
      </c>
      <c r="X5" s="14" t="s">
        <v>546</v>
      </c>
      <c r="Y5" s="14" t="s">
        <v>547</v>
      </c>
      <c r="Z5" s="35">
        <f t="shared" si="1"/>
        <v>113.4815</v>
      </c>
      <c r="AA5" s="36">
        <f>115.3-1.8185</f>
        <v>113.4815</v>
      </c>
      <c r="AB5" s="34">
        <v>0</v>
      </c>
      <c r="AC5" s="13">
        <v>0</v>
      </c>
      <c r="AD5" s="13">
        <v>0</v>
      </c>
      <c r="AE5" s="12" t="s">
        <v>579</v>
      </c>
      <c r="AF5" s="12" t="s">
        <v>579</v>
      </c>
      <c r="AG5" s="15" t="s">
        <v>549</v>
      </c>
      <c r="AH5" s="15" t="s">
        <v>549</v>
      </c>
      <c r="AI5" s="15" t="s">
        <v>549</v>
      </c>
      <c r="AJ5" s="13" t="s">
        <v>545</v>
      </c>
      <c r="AK5" s="15" t="s">
        <v>549</v>
      </c>
      <c r="AL5" s="15" t="s">
        <v>549</v>
      </c>
      <c r="AM5" s="15"/>
      <c r="AN5" s="15" t="s">
        <v>549</v>
      </c>
      <c r="AO5" s="15"/>
      <c r="AP5" s="41" t="s">
        <v>550</v>
      </c>
      <c r="AQ5" s="41" t="s">
        <v>551</v>
      </c>
    </row>
    <row r="6" s="3" customFormat="1" customHeight="1" spans="1:43">
      <c r="A6" s="11">
        <v>4</v>
      </c>
      <c r="B6" s="12" t="s">
        <v>580</v>
      </c>
      <c r="C6" s="18" t="s">
        <v>581</v>
      </c>
      <c r="D6" s="12" t="s">
        <v>582</v>
      </c>
      <c r="E6" s="13" t="s">
        <v>583</v>
      </c>
      <c r="F6" s="15" t="s">
        <v>584</v>
      </c>
      <c r="G6" s="15" t="s">
        <v>529</v>
      </c>
      <c r="H6" s="14" t="s">
        <v>530</v>
      </c>
      <c r="I6" s="14" t="s">
        <v>585</v>
      </c>
      <c r="J6" s="13" t="s">
        <v>585</v>
      </c>
      <c r="K6" s="14" t="s">
        <v>585</v>
      </c>
      <c r="L6" s="15" t="s">
        <v>586</v>
      </c>
      <c r="M6" s="14" t="s">
        <v>587</v>
      </c>
      <c r="N6" s="14" t="s">
        <v>588</v>
      </c>
      <c r="O6" s="14" t="s">
        <v>589</v>
      </c>
      <c r="P6" s="15" t="s">
        <v>590</v>
      </c>
      <c r="Q6" s="14" t="s">
        <v>539</v>
      </c>
      <c r="R6" s="15" t="s">
        <v>591</v>
      </c>
      <c r="S6" s="14" t="s">
        <v>541</v>
      </c>
      <c r="T6" s="14" t="s">
        <v>592</v>
      </c>
      <c r="U6" s="14" t="s">
        <v>592</v>
      </c>
      <c r="V6" s="15" t="s">
        <v>544</v>
      </c>
      <c r="W6" s="15" t="s">
        <v>545</v>
      </c>
      <c r="X6" s="14" t="s">
        <v>546</v>
      </c>
      <c r="Y6" s="14" t="s">
        <v>547</v>
      </c>
      <c r="Z6" s="35">
        <f t="shared" si="1"/>
        <v>124.2421</v>
      </c>
      <c r="AA6" s="36">
        <v>124.2421</v>
      </c>
      <c r="AB6" s="34">
        <v>0</v>
      </c>
      <c r="AC6" s="13">
        <v>0</v>
      </c>
      <c r="AD6" s="13">
        <v>0</v>
      </c>
      <c r="AE6" s="12" t="s">
        <v>593</v>
      </c>
      <c r="AF6" s="12" t="s">
        <v>593</v>
      </c>
      <c r="AG6" s="15" t="s">
        <v>549</v>
      </c>
      <c r="AH6" s="15" t="s">
        <v>549</v>
      </c>
      <c r="AI6" s="15" t="s">
        <v>549</v>
      </c>
      <c r="AJ6" s="13" t="s">
        <v>545</v>
      </c>
      <c r="AK6" s="15" t="s">
        <v>549</v>
      </c>
      <c r="AL6" s="15" t="s">
        <v>549</v>
      </c>
      <c r="AM6" s="15"/>
      <c r="AN6" s="15" t="s">
        <v>549</v>
      </c>
      <c r="AO6" s="15"/>
      <c r="AP6" s="41" t="s">
        <v>550</v>
      </c>
      <c r="AQ6" s="41" t="s">
        <v>551</v>
      </c>
    </row>
    <row r="7" s="3" customFormat="1" customHeight="1" spans="1:43">
      <c r="A7" s="11">
        <v>5</v>
      </c>
      <c r="B7" s="12" t="s">
        <v>594</v>
      </c>
      <c r="C7" s="12" t="s">
        <v>595</v>
      </c>
      <c r="D7" s="12" t="s">
        <v>582</v>
      </c>
      <c r="E7" s="13" t="s">
        <v>583</v>
      </c>
      <c r="F7" s="15" t="s">
        <v>596</v>
      </c>
      <c r="G7" s="15" t="s">
        <v>529</v>
      </c>
      <c r="H7" s="14" t="s">
        <v>597</v>
      </c>
      <c r="I7" s="14" t="s">
        <v>598</v>
      </c>
      <c r="J7" s="13" t="s">
        <v>599</v>
      </c>
      <c r="K7" s="14" t="s">
        <v>598</v>
      </c>
      <c r="L7" s="14" t="s">
        <v>600</v>
      </c>
      <c r="M7" s="14" t="s">
        <v>601</v>
      </c>
      <c r="N7" s="14" t="s">
        <v>602</v>
      </c>
      <c r="O7" s="14" t="s">
        <v>603</v>
      </c>
      <c r="P7" s="14" t="s">
        <v>604</v>
      </c>
      <c r="Q7" s="14" t="s">
        <v>605</v>
      </c>
      <c r="R7" s="14" t="s">
        <v>606</v>
      </c>
      <c r="S7" s="14" t="s">
        <v>541</v>
      </c>
      <c r="T7" s="14" t="s">
        <v>542</v>
      </c>
      <c r="U7" s="14" t="s">
        <v>607</v>
      </c>
      <c r="V7" s="15" t="s">
        <v>544</v>
      </c>
      <c r="W7" s="15" t="s">
        <v>545</v>
      </c>
      <c r="X7" s="14" t="s">
        <v>546</v>
      </c>
      <c r="Y7" s="14" t="s">
        <v>547</v>
      </c>
      <c r="Z7" s="33">
        <f t="shared" si="1"/>
        <v>28.554</v>
      </c>
      <c r="AA7" s="13">
        <v>28.554</v>
      </c>
      <c r="AB7" s="34">
        <v>0</v>
      </c>
      <c r="AC7" s="13">
        <v>0</v>
      </c>
      <c r="AD7" s="13">
        <v>0</v>
      </c>
      <c r="AE7" s="12">
        <v>280</v>
      </c>
      <c r="AF7" s="12">
        <v>280</v>
      </c>
      <c r="AG7" s="15" t="s">
        <v>549</v>
      </c>
      <c r="AH7" s="15" t="s">
        <v>549</v>
      </c>
      <c r="AI7" s="15" t="s">
        <v>549</v>
      </c>
      <c r="AJ7" s="13" t="s">
        <v>545</v>
      </c>
      <c r="AK7" s="15" t="s">
        <v>549</v>
      </c>
      <c r="AL7" s="15" t="s">
        <v>549</v>
      </c>
      <c r="AM7" s="15"/>
      <c r="AN7" s="15" t="s">
        <v>549</v>
      </c>
      <c r="AO7" s="15"/>
      <c r="AP7" s="41" t="s">
        <v>550</v>
      </c>
      <c r="AQ7" s="41" t="s">
        <v>551</v>
      </c>
    </row>
    <row r="8" s="3" customFormat="1" customHeight="1" spans="1:43">
      <c r="A8" s="11">
        <v>6</v>
      </c>
      <c r="B8" s="12" t="s">
        <v>608</v>
      </c>
      <c r="C8" s="12" t="s">
        <v>609</v>
      </c>
      <c r="D8" s="12" t="s">
        <v>582</v>
      </c>
      <c r="E8" s="13" t="s">
        <v>583</v>
      </c>
      <c r="F8" s="17" t="s">
        <v>610</v>
      </c>
      <c r="G8" s="15" t="s">
        <v>529</v>
      </c>
      <c r="H8" s="14" t="s">
        <v>611</v>
      </c>
      <c r="I8" s="14" t="s">
        <v>612</v>
      </c>
      <c r="J8" s="14" t="s">
        <v>613</v>
      </c>
      <c r="K8" s="14" t="s">
        <v>612</v>
      </c>
      <c r="L8" s="17" t="s">
        <v>614</v>
      </c>
      <c r="M8" s="14" t="s">
        <v>602</v>
      </c>
      <c r="N8" s="14" t="s">
        <v>602</v>
      </c>
      <c r="O8" s="14" t="s">
        <v>615</v>
      </c>
      <c r="P8" s="17" t="s">
        <v>616</v>
      </c>
      <c r="Q8" s="14" t="s">
        <v>617</v>
      </c>
      <c r="R8" s="14" t="s">
        <v>618</v>
      </c>
      <c r="S8" s="14" t="s">
        <v>541</v>
      </c>
      <c r="T8" s="14" t="s">
        <v>542</v>
      </c>
      <c r="U8" s="14" t="s">
        <v>619</v>
      </c>
      <c r="V8" s="15" t="s">
        <v>544</v>
      </c>
      <c r="W8" s="15" t="s">
        <v>545</v>
      </c>
      <c r="X8" s="14" t="s">
        <v>546</v>
      </c>
      <c r="Y8" s="14" t="s">
        <v>547</v>
      </c>
      <c r="Z8" s="33">
        <f t="shared" si="1"/>
        <v>37.024</v>
      </c>
      <c r="AA8" s="13">
        <v>37.024</v>
      </c>
      <c r="AB8" s="34">
        <v>0</v>
      </c>
      <c r="AC8" s="13">
        <v>0</v>
      </c>
      <c r="AD8" s="13">
        <v>0</v>
      </c>
      <c r="AE8" s="37">
        <v>279</v>
      </c>
      <c r="AF8" s="37">
        <v>279</v>
      </c>
      <c r="AG8" s="15" t="s">
        <v>549</v>
      </c>
      <c r="AH8" s="15" t="s">
        <v>549</v>
      </c>
      <c r="AI8" s="15" t="s">
        <v>549</v>
      </c>
      <c r="AJ8" s="13" t="s">
        <v>545</v>
      </c>
      <c r="AK8" s="15" t="s">
        <v>549</v>
      </c>
      <c r="AL8" s="15" t="s">
        <v>549</v>
      </c>
      <c r="AM8" s="15"/>
      <c r="AN8" s="15" t="s">
        <v>549</v>
      </c>
      <c r="AO8" s="15"/>
      <c r="AP8" s="41" t="s">
        <v>620</v>
      </c>
      <c r="AQ8" s="41" t="s">
        <v>621</v>
      </c>
    </row>
    <row r="9" s="3" customFormat="1" customHeight="1" spans="1:43">
      <c r="A9" s="11">
        <v>7</v>
      </c>
      <c r="B9" s="12" t="s">
        <v>622</v>
      </c>
      <c r="C9" s="12" t="s">
        <v>623</v>
      </c>
      <c r="D9" s="12" t="s">
        <v>582</v>
      </c>
      <c r="E9" s="13" t="s">
        <v>583</v>
      </c>
      <c r="F9" s="14" t="s">
        <v>624</v>
      </c>
      <c r="G9" s="15" t="s">
        <v>529</v>
      </c>
      <c r="H9" s="14" t="s">
        <v>625</v>
      </c>
      <c r="I9" s="14" t="s">
        <v>612</v>
      </c>
      <c r="J9" s="14" t="s">
        <v>613</v>
      </c>
      <c r="K9" s="14" t="s">
        <v>612</v>
      </c>
      <c r="L9" s="14" t="s">
        <v>626</v>
      </c>
      <c r="M9" s="14" t="s">
        <v>602</v>
      </c>
      <c r="N9" s="14" t="s">
        <v>602</v>
      </c>
      <c r="O9" s="14" t="s">
        <v>615</v>
      </c>
      <c r="P9" s="14" t="s">
        <v>627</v>
      </c>
      <c r="Q9" s="14" t="s">
        <v>617</v>
      </c>
      <c r="R9" s="14" t="s">
        <v>618</v>
      </c>
      <c r="S9" s="14" t="s">
        <v>541</v>
      </c>
      <c r="T9" s="14" t="s">
        <v>542</v>
      </c>
      <c r="U9" s="14" t="s">
        <v>628</v>
      </c>
      <c r="V9" s="15" t="s">
        <v>544</v>
      </c>
      <c r="W9" s="15" t="s">
        <v>545</v>
      </c>
      <c r="X9" s="14" t="s">
        <v>546</v>
      </c>
      <c r="Y9" s="14" t="s">
        <v>629</v>
      </c>
      <c r="Z9" s="33">
        <f t="shared" si="1"/>
        <v>21.293</v>
      </c>
      <c r="AA9" s="13">
        <v>21.293</v>
      </c>
      <c r="AB9" s="34">
        <v>0</v>
      </c>
      <c r="AC9" s="13">
        <v>0</v>
      </c>
      <c r="AD9" s="13">
        <v>0</v>
      </c>
      <c r="AE9" s="12" t="s">
        <v>630</v>
      </c>
      <c r="AF9" s="12" t="s">
        <v>630</v>
      </c>
      <c r="AG9" s="15" t="s">
        <v>549</v>
      </c>
      <c r="AH9" s="15" t="s">
        <v>549</v>
      </c>
      <c r="AI9" s="15" t="s">
        <v>549</v>
      </c>
      <c r="AJ9" s="13" t="s">
        <v>545</v>
      </c>
      <c r="AK9" s="15" t="s">
        <v>549</v>
      </c>
      <c r="AL9" s="15" t="s">
        <v>549</v>
      </c>
      <c r="AM9" s="15"/>
      <c r="AN9" s="15" t="s">
        <v>549</v>
      </c>
      <c r="AO9" s="15"/>
      <c r="AP9" s="41" t="s">
        <v>631</v>
      </c>
      <c r="AQ9" s="41" t="s">
        <v>632</v>
      </c>
    </row>
    <row r="10" s="3" customFormat="1" customHeight="1" spans="1:43">
      <c r="A10" s="11">
        <v>8</v>
      </c>
      <c r="B10" s="12" t="s">
        <v>633</v>
      </c>
      <c r="C10" s="12" t="s">
        <v>634</v>
      </c>
      <c r="D10" s="12" t="s">
        <v>582</v>
      </c>
      <c r="E10" s="13" t="s">
        <v>583</v>
      </c>
      <c r="F10" s="14" t="s">
        <v>635</v>
      </c>
      <c r="G10" s="15" t="s">
        <v>529</v>
      </c>
      <c r="H10" s="14" t="s">
        <v>636</v>
      </c>
      <c r="I10" s="14" t="s">
        <v>637</v>
      </c>
      <c r="J10" s="14" t="s">
        <v>613</v>
      </c>
      <c r="K10" s="14" t="s">
        <v>637</v>
      </c>
      <c r="L10" s="14" t="s">
        <v>638</v>
      </c>
      <c r="M10" s="14" t="s">
        <v>639</v>
      </c>
      <c r="N10" s="14" t="s">
        <v>602</v>
      </c>
      <c r="O10" s="14" t="s">
        <v>603</v>
      </c>
      <c r="P10" s="14" t="s">
        <v>604</v>
      </c>
      <c r="Q10" s="14" t="s">
        <v>640</v>
      </c>
      <c r="R10" s="14" t="s">
        <v>606</v>
      </c>
      <c r="S10" s="14" t="s">
        <v>541</v>
      </c>
      <c r="T10" s="14" t="s">
        <v>542</v>
      </c>
      <c r="U10" s="14" t="s">
        <v>641</v>
      </c>
      <c r="V10" s="15" t="s">
        <v>544</v>
      </c>
      <c r="W10" s="15" t="s">
        <v>545</v>
      </c>
      <c r="X10" s="14" t="s">
        <v>546</v>
      </c>
      <c r="Y10" s="14" t="s">
        <v>547</v>
      </c>
      <c r="Z10" s="33">
        <f t="shared" si="1"/>
        <v>38.1</v>
      </c>
      <c r="AA10" s="13">
        <f>40.77-2.67</f>
        <v>38.1</v>
      </c>
      <c r="AB10" s="34">
        <v>0</v>
      </c>
      <c r="AC10" s="13">
        <v>0</v>
      </c>
      <c r="AD10" s="13">
        <v>0</v>
      </c>
      <c r="AE10" s="12" t="s">
        <v>642</v>
      </c>
      <c r="AF10" s="12">
        <v>162</v>
      </c>
      <c r="AG10" s="15" t="s">
        <v>549</v>
      </c>
      <c r="AH10" s="15" t="s">
        <v>549</v>
      </c>
      <c r="AI10" s="15" t="s">
        <v>549</v>
      </c>
      <c r="AJ10" s="13" t="s">
        <v>545</v>
      </c>
      <c r="AK10" s="15" t="s">
        <v>549</v>
      </c>
      <c r="AL10" s="15" t="s">
        <v>549</v>
      </c>
      <c r="AM10" s="15"/>
      <c r="AN10" s="15" t="s">
        <v>549</v>
      </c>
      <c r="AO10" s="15"/>
      <c r="AP10" s="41" t="s">
        <v>643</v>
      </c>
      <c r="AQ10" s="41" t="s">
        <v>644</v>
      </c>
    </row>
    <row r="11" s="3" customFormat="1" customHeight="1" spans="1:43">
      <c r="A11" s="11">
        <v>9</v>
      </c>
      <c r="B11" s="12" t="s">
        <v>645</v>
      </c>
      <c r="C11" s="12" t="s">
        <v>646</v>
      </c>
      <c r="D11" s="12" t="s">
        <v>582</v>
      </c>
      <c r="E11" s="13" t="s">
        <v>583</v>
      </c>
      <c r="F11" s="15" t="s">
        <v>647</v>
      </c>
      <c r="G11" s="15" t="s">
        <v>529</v>
      </c>
      <c r="H11" s="14" t="s">
        <v>648</v>
      </c>
      <c r="I11" s="14" t="s">
        <v>649</v>
      </c>
      <c r="J11" s="13" t="s">
        <v>649</v>
      </c>
      <c r="K11" s="14" t="s">
        <v>649</v>
      </c>
      <c r="L11" s="14" t="s">
        <v>650</v>
      </c>
      <c r="M11" s="14" t="s">
        <v>651</v>
      </c>
      <c r="N11" s="14" t="s">
        <v>652</v>
      </c>
      <c r="O11" s="14" t="s">
        <v>603</v>
      </c>
      <c r="P11" s="14" t="s">
        <v>604</v>
      </c>
      <c r="Q11" s="17" t="s">
        <v>653</v>
      </c>
      <c r="R11" s="14" t="s">
        <v>654</v>
      </c>
      <c r="S11" s="14" t="s">
        <v>541</v>
      </c>
      <c r="T11" s="14" t="s">
        <v>542</v>
      </c>
      <c r="U11" s="14" t="s">
        <v>655</v>
      </c>
      <c r="V11" s="15" t="s">
        <v>544</v>
      </c>
      <c r="W11" s="15" t="s">
        <v>545</v>
      </c>
      <c r="X11" s="14" t="s">
        <v>546</v>
      </c>
      <c r="Y11" s="14" t="s">
        <v>547</v>
      </c>
      <c r="Z11" s="33">
        <f t="shared" si="1"/>
        <v>74.567</v>
      </c>
      <c r="AA11" s="13">
        <v>74.567</v>
      </c>
      <c r="AB11" s="34">
        <v>0</v>
      </c>
      <c r="AC11" s="13">
        <v>0</v>
      </c>
      <c r="AD11" s="13">
        <v>0</v>
      </c>
      <c r="AE11" s="37">
        <v>260</v>
      </c>
      <c r="AF11" s="37">
        <v>260</v>
      </c>
      <c r="AG11" s="15" t="s">
        <v>549</v>
      </c>
      <c r="AH11" s="15" t="s">
        <v>549</v>
      </c>
      <c r="AI11" s="15" t="s">
        <v>549</v>
      </c>
      <c r="AJ11" s="13" t="s">
        <v>545</v>
      </c>
      <c r="AK11" s="15" t="s">
        <v>549</v>
      </c>
      <c r="AL11" s="15" t="s">
        <v>549</v>
      </c>
      <c r="AM11" s="15"/>
      <c r="AN11" s="15" t="s">
        <v>549</v>
      </c>
      <c r="AO11" s="15"/>
      <c r="AP11" s="41" t="s">
        <v>656</v>
      </c>
      <c r="AQ11" s="41" t="s">
        <v>657</v>
      </c>
    </row>
    <row r="12" s="3" customFormat="1" customHeight="1" spans="1:43">
      <c r="A12" s="11">
        <v>10</v>
      </c>
      <c r="B12" s="12" t="s">
        <v>658</v>
      </c>
      <c r="C12" s="12" t="s">
        <v>659</v>
      </c>
      <c r="D12" s="12" t="s">
        <v>582</v>
      </c>
      <c r="E12" s="13" t="s">
        <v>583</v>
      </c>
      <c r="F12" s="15" t="s">
        <v>660</v>
      </c>
      <c r="G12" s="15" t="s">
        <v>529</v>
      </c>
      <c r="H12" s="14" t="s">
        <v>661</v>
      </c>
      <c r="I12" s="14" t="s">
        <v>649</v>
      </c>
      <c r="J12" s="13" t="s">
        <v>662</v>
      </c>
      <c r="K12" s="14" t="s">
        <v>649</v>
      </c>
      <c r="L12" s="14" t="s">
        <v>663</v>
      </c>
      <c r="M12" s="14" t="s">
        <v>664</v>
      </c>
      <c r="N12" s="14" t="s">
        <v>602</v>
      </c>
      <c r="O12" s="14" t="s">
        <v>603</v>
      </c>
      <c r="P12" s="14" t="s">
        <v>604</v>
      </c>
      <c r="Q12" s="14" t="s">
        <v>665</v>
      </c>
      <c r="R12" s="14" t="s">
        <v>666</v>
      </c>
      <c r="S12" s="14" t="s">
        <v>541</v>
      </c>
      <c r="T12" s="14" t="s">
        <v>542</v>
      </c>
      <c r="U12" s="14" t="s">
        <v>667</v>
      </c>
      <c r="V12" s="15" t="s">
        <v>544</v>
      </c>
      <c r="W12" s="15" t="s">
        <v>545</v>
      </c>
      <c r="X12" s="14" t="s">
        <v>668</v>
      </c>
      <c r="Y12" s="14" t="s">
        <v>496</v>
      </c>
      <c r="Z12" s="33">
        <f t="shared" si="1"/>
        <v>38.796</v>
      </c>
      <c r="AA12" s="13">
        <v>38.796</v>
      </c>
      <c r="AB12" s="34">
        <v>0</v>
      </c>
      <c r="AC12" s="13">
        <v>0</v>
      </c>
      <c r="AD12" s="13">
        <v>0</v>
      </c>
      <c r="AE12" s="12" t="s">
        <v>669</v>
      </c>
      <c r="AF12" s="12">
        <v>143</v>
      </c>
      <c r="AG12" s="15" t="s">
        <v>549</v>
      </c>
      <c r="AH12" s="15" t="s">
        <v>549</v>
      </c>
      <c r="AI12" s="15" t="s">
        <v>549</v>
      </c>
      <c r="AJ12" s="13" t="s">
        <v>545</v>
      </c>
      <c r="AK12" s="15" t="s">
        <v>549</v>
      </c>
      <c r="AL12" s="15" t="s">
        <v>549</v>
      </c>
      <c r="AM12" s="15"/>
      <c r="AN12" s="15" t="s">
        <v>549</v>
      </c>
      <c r="AO12" s="15"/>
      <c r="AP12" s="41" t="s">
        <v>670</v>
      </c>
      <c r="AQ12" s="41" t="s">
        <v>671</v>
      </c>
    </row>
    <row r="13" s="3" customFormat="1" customHeight="1" spans="1:43">
      <c r="A13" s="11">
        <v>11</v>
      </c>
      <c r="B13" s="12" t="s">
        <v>672</v>
      </c>
      <c r="C13" s="12" t="s">
        <v>673</v>
      </c>
      <c r="D13" s="12" t="s">
        <v>582</v>
      </c>
      <c r="E13" s="13" t="s">
        <v>583</v>
      </c>
      <c r="F13" s="17" t="s">
        <v>674</v>
      </c>
      <c r="G13" s="15" t="s">
        <v>529</v>
      </c>
      <c r="H13" s="14" t="s">
        <v>675</v>
      </c>
      <c r="I13" s="14" t="s">
        <v>612</v>
      </c>
      <c r="J13" s="14" t="s">
        <v>613</v>
      </c>
      <c r="K13" s="14" t="s">
        <v>612</v>
      </c>
      <c r="L13" s="21" t="s">
        <v>676</v>
      </c>
      <c r="M13" s="21" t="s">
        <v>677</v>
      </c>
      <c r="N13" s="14" t="s">
        <v>602</v>
      </c>
      <c r="O13" s="14" t="s">
        <v>603</v>
      </c>
      <c r="P13" s="14" t="s">
        <v>604</v>
      </c>
      <c r="Q13" s="21" t="s">
        <v>678</v>
      </c>
      <c r="R13" s="14" t="s">
        <v>606</v>
      </c>
      <c r="S13" s="14" t="s">
        <v>541</v>
      </c>
      <c r="T13" s="14" t="s">
        <v>542</v>
      </c>
      <c r="U13" s="14" t="s">
        <v>679</v>
      </c>
      <c r="V13" s="15" t="s">
        <v>544</v>
      </c>
      <c r="W13" s="15" t="s">
        <v>545</v>
      </c>
      <c r="X13" s="14" t="s">
        <v>668</v>
      </c>
      <c r="Y13" s="14" t="s">
        <v>547</v>
      </c>
      <c r="Z13" s="33">
        <f t="shared" si="1"/>
        <v>16.24</v>
      </c>
      <c r="AA13" s="13">
        <v>16.24</v>
      </c>
      <c r="AB13" s="34">
        <v>0</v>
      </c>
      <c r="AC13" s="13">
        <v>0</v>
      </c>
      <c r="AD13" s="13">
        <v>0</v>
      </c>
      <c r="AE13" s="37">
        <v>62</v>
      </c>
      <c r="AF13" s="37">
        <v>62</v>
      </c>
      <c r="AG13" s="15" t="s">
        <v>549</v>
      </c>
      <c r="AH13" s="15" t="s">
        <v>549</v>
      </c>
      <c r="AI13" s="15" t="s">
        <v>549</v>
      </c>
      <c r="AJ13" s="13" t="s">
        <v>545</v>
      </c>
      <c r="AK13" s="15" t="s">
        <v>549</v>
      </c>
      <c r="AL13" s="15" t="s">
        <v>549</v>
      </c>
      <c r="AM13" s="15"/>
      <c r="AN13" s="15" t="s">
        <v>549</v>
      </c>
      <c r="AO13" s="15"/>
      <c r="AP13" s="41" t="s">
        <v>550</v>
      </c>
      <c r="AQ13" s="41" t="s">
        <v>551</v>
      </c>
    </row>
    <row r="14" s="3" customFormat="1" customHeight="1" spans="1:43">
      <c r="A14" s="11">
        <v>12</v>
      </c>
      <c r="B14" s="12" t="s">
        <v>680</v>
      </c>
      <c r="C14" s="12" t="s">
        <v>681</v>
      </c>
      <c r="D14" s="12" t="s">
        <v>582</v>
      </c>
      <c r="E14" s="13" t="s">
        <v>583</v>
      </c>
      <c r="F14" s="15" t="s">
        <v>682</v>
      </c>
      <c r="G14" s="15" t="s">
        <v>529</v>
      </c>
      <c r="H14" s="14" t="s">
        <v>683</v>
      </c>
      <c r="I14" s="13" t="s">
        <v>612</v>
      </c>
      <c r="J14" s="13" t="s">
        <v>613</v>
      </c>
      <c r="K14" s="13" t="s">
        <v>612</v>
      </c>
      <c r="L14" s="13" t="s">
        <v>684</v>
      </c>
      <c r="M14" s="13" t="s">
        <v>685</v>
      </c>
      <c r="N14" s="13" t="s">
        <v>602</v>
      </c>
      <c r="O14" s="13" t="s">
        <v>603</v>
      </c>
      <c r="P14" s="14" t="s">
        <v>604</v>
      </c>
      <c r="Q14" s="13" t="s">
        <v>686</v>
      </c>
      <c r="R14" s="13" t="s">
        <v>606</v>
      </c>
      <c r="S14" s="14" t="s">
        <v>541</v>
      </c>
      <c r="T14" s="14" t="s">
        <v>542</v>
      </c>
      <c r="U14" s="14" t="s">
        <v>687</v>
      </c>
      <c r="V14" s="15" t="s">
        <v>544</v>
      </c>
      <c r="W14" s="15" t="s">
        <v>545</v>
      </c>
      <c r="X14" s="14" t="s">
        <v>546</v>
      </c>
      <c r="Y14" s="14" t="s">
        <v>547</v>
      </c>
      <c r="Z14" s="33">
        <f t="shared" si="1"/>
        <v>34.22</v>
      </c>
      <c r="AA14" s="13">
        <v>34.22</v>
      </c>
      <c r="AB14" s="34">
        <v>0</v>
      </c>
      <c r="AC14" s="13">
        <v>0</v>
      </c>
      <c r="AD14" s="13">
        <v>0</v>
      </c>
      <c r="AE14" s="12">
        <v>116</v>
      </c>
      <c r="AF14" s="12">
        <v>116</v>
      </c>
      <c r="AG14" s="15" t="s">
        <v>549</v>
      </c>
      <c r="AH14" s="15" t="s">
        <v>549</v>
      </c>
      <c r="AI14" s="15" t="s">
        <v>549</v>
      </c>
      <c r="AJ14" s="13" t="s">
        <v>545</v>
      </c>
      <c r="AK14" s="15" t="s">
        <v>549</v>
      </c>
      <c r="AL14" s="15" t="s">
        <v>549</v>
      </c>
      <c r="AM14" s="15"/>
      <c r="AN14" s="15" t="s">
        <v>549</v>
      </c>
      <c r="AO14" s="15"/>
      <c r="AP14" s="41" t="s">
        <v>550</v>
      </c>
      <c r="AQ14" s="41" t="s">
        <v>551</v>
      </c>
    </row>
    <row r="15" s="3" customFormat="1" customHeight="1" spans="1:43">
      <c r="A15" s="11">
        <v>13</v>
      </c>
      <c r="B15" s="12" t="s">
        <v>688</v>
      </c>
      <c r="C15" s="12" t="s">
        <v>689</v>
      </c>
      <c r="D15" s="12" t="s">
        <v>582</v>
      </c>
      <c r="E15" s="13" t="s">
        <v>583</v>
      </c>
      <c r="F15" s="19" t="s">
        <v>690</v>
      </c>
      <c r="G15" s="15" t="s">
        <v>529</v>
      </c>
      <c r="H15" s="14" t="s">
        <v>691</v>
      </c>
      <c r="I15" s="14" t="s">
        <v>612</v>
      </c>
      <c r="J15" s="13" t="s">
        <v>613</v>
      </c>
      <c r="K15" s="14" t="s">
        <v>612</v>
      </c>
      <c r="L15" s="21" t="s">
        <v>692</v>
      </c>
      <c r="M15" s="21" t="s">
        <v>693</v>
      </c>
      <c r="N15" s="14" t="s">
        <v>602</v>
      </c>
      <c r="O15" s="14" t="s">
        <v>603</v>
      </c>
      <c r="P15" s="14" t="s">
        <v>604</v>
      </c>
      <c r="Q15" s="21" t="s">
        <v>694</v>
      </c>
      <c r="R15" s="14" t="s">
        <v>606</v>
      </c>
      <c r="S15" s="14" t="s">
        <v>541</v>
      </c>
      <c r="T15" s="14" t="s">
        <v>542</v>
      </c>
      <c r="U15" s="14" t="s">
        <v>695</v>
      </c>
      <c r="V15" s="15" t="s">
        <v>544</v>
      </c>
      <c r="W15" s="15" t="s">
        <v>545</v>
      </c>
      <c r="X15" s="14" t="s">
        <v>546</v>
      </c>
      <c r="Y15" s="14" t="s">
        <v>547</v>
      </c>
      <c r="Z15" s="33">
        <f t="shared" si="1"/>
        <v>36.03</v>
      </c>
      <c r="AA15" s="13">
        <v>36.03</v>
      </c>
      <c r="AB15" s="34">
        <v>0</v>
      </c>
      <c r="AC15" s="13">
        <v>0</v>
      </c>
      <c r="AD15" s="13">
        <v>0</v>
      </c>
      <c r="AE15" s="37">
        <v>131</v>
      </c>
      <c r="AF15" s="37">
        <v>131</v>
      </c>
      <c r="AG15" s="15" t="s">
        <v>549</v>
      </c>
      <c r="AH15" s="15" t="s">
        <v>549</v>
      </c>
      <c r="AI15" s="15" t="s">
        <v>549</v>
      </c>
      <c r="AJ15" s="13" t="s">
        <v>545</v>
      </c>
      <c r="AK15" s="15" t="s">
        <v>549</v>
      </c>
      <c r="AL15" s="15" t="s">
        <v>549</v>
      </c>
      <c r="AM15" s="15"/>
      <c r="AN15" s="15" t="s">
        <v>549</v>
      </c>
      <c r="AO15" s="15"/>
      <c r="AP15" s="41" t="s">
        <v>696</v>
      </c>
      <c r="AQ15" s="41" t="s">
        <v>697</v>
      </c>
    </row>
    <row r="16" s="3" customFormat="1" customHeight="1" spans="1:43">
      <c r="A16" s="11">
        <v>14</v>
      </c>
      <c r="B16" s="12" t="s">
        <v>698</v>
      </c>
      <c r="C16" s="12" t="s">
        <v>699</v>
      </c>
      <c r="D16" s="12" t="s">
        <v>582</v>
      </c>
      <c r="E16" s="13" t="s">
        <v>583</v>
      </c>
      <c r="F16" s="20" t="s">
        <v>700</v>
      </c>
      <c r="G16" s="15" t="s">
        <v>529</v>
      </c>
      <c r="H16" s="14" t="s">
        <v>701</v>
      </c>
      <c r="I16" s="14" t="s">
        <v>702</v>
      </c>
      <c r="J16" s="13" t="s">
        <v>703</v>
      </c>
      <c r="K16" s="14" t="s">
        <v>702</v>
      </c>
      <c r="L16" s="17" t="s">
        <v>704</v>
      </c>
      <c r="M16" s="17" t="s">
        <v>705</v>
      </c>
      <c r="N16" s="14" t="s">
        <v>602</v>
      </c>
      <c r="O16" s="14" t="s">
        <v>603</v>
      </c>
      <c r="P16" s="14" t="s">
        <v>604</v>
      </c>
      <c r="Q16" s="17" t="s">
        <v>706</v>
      </c>
      <c r="R16" s="14" t="s">
        <v>606</v>
      </c>
      <c r="S16" s="14" t="s">
        <v>541</v>
      </c>
      <c r="T16" s="14" t="s">
        <v>542</v>
      </c>
      <c r="U16" s="14" t="s">
        <v>707</v>
      </c>
      <c r="V16" s="15" t="s">
        <v>544</v>
      </c>
      <c r="W16" s="15" t="s">
        <v>545</v>
      </c>
      <c r="X16" s="14" t="s">
        <v>546</v>
      </c>
      <c r="Y16" s="14" t="s">
        <v>547</v>
      </c>
      <c r="Z16" s="33">
        <f t="shared" si="1"/>
        <v>40.5855</v>
      </c>
      <c r="AA16" s="13">
        <v>40.5855</v>
      </c>
      <c r="AB16" s="34">
        <v>0</v>
      </c>
      <c r="AC16" s="13">
        <v>0</v>
      </c>
      <c r="AD16" s="13">
        <v>0</v>
      </c>
      <c r="AE16" s="37">
        <v>143</v>
      </c>
      <c r="AF16" s="37">
        <v>143</v>
      </c>
      <c r="AG16" s="15" t="s">
        <v>549</v>
      </c>
      <c r="AH16" s="15" t="s">
        <v>549</v>
      </c>
      <c r="AI16" s="15" t="s">
        <v>549</v>
      </c>
      <c r="AJ16" s="13" t="s">
        <v>545</v>
      </c>
      <c r="AK16" s="15" t="s">
        <v>549</v>
      </c>
      <c r="AL16" s="15" t="s">
        <v>549</v>
      </c>
      <c r="AM16" s="15"/>
      <c r="AN16" s="15" t="s">
        <v>549</v>
      </c>
      <c r="AO16" s="15"/>
      <c r="AP16" s="41" t="s">
        <v>708</v>
      </c>
      <c r="AQ16" s="41" t="s">
        <v>709</v>
      </c>
    </row>
    <row r="17" s="3" customFormat="1" customHeight="1" spans="1:43">
      <c r="A17" s="11">
        <v>15</v>
      </c>
      <c r="B17" s="12" t="s">
        <v>710</v>
      </c>
      <c r="C17" s="12" t="s">
        <v>711</v>
      </c>
      <c r="D17" s="12" t="s">
        <v>582</v>
      </c>
      <c r="E17" s="13" t="s">
        <v>583</v>
      </c>
      <c r="F17" s="15" t="s">
        <v>712</v>
      </c>
      <c r="G17" s="15" t="s">
        <v>529</v>
      </c>
      <c r="H17" s="14" t="s">
        <v>713</v>
      </c>
      <c r="I17" s="14" t="s">
        <v>714</v>
      </c>
      <c r="J17" s="13" t="s">
        <v>715</v>
      </c>
      <c r="K17" s="14" t="s">
        <v>714</v>
      </c>
      <c r="L17" s="14" t="s">
        <v>716</v>
      </c>
      <c r="M17" s="14" t="s">
        <v>717</v>
      </c>
      <c r="N17" s="14" t="s">
        <v>602</v>
      </c>
      <c r="O17" s="14" t="s">
        <v>603</v>
      </c>
      <c r="P17" s="14" t="s">
        <v>604</v>
      </c>
      <c r="Q17" s="14" t="s">
        <v>718</v>
      </c>
      <c r="R17" s="14" t="s">
        <v>719</v>
      </c>
      <c r="S17" s="14" t="s">
        <v>541</v>
      </c>
      <c r="T17" s="14" t="s">
        <v>542</v>
      </c>
      <c r="U17" s="14" t="s">
        <v>720</v>
      </c>
      <c r="V17" s="15" t="s">
        <v>544</v>
      </c>
      <c r="W17" s="15" t="s">
        <v>545</v>
      </c>
      <c r="X17" s="14" t="s">
        <v>546</v>
      </c>
      <c r="Y17" s="14" t="s">
        <v>547</v>
      </c>
      <c r="Z17" s="33">
        <f t="shared" si="1"/>
        <v>161.45</v>
      </c>
      <c r="AA17" s="13">
        <v>161.45</v>
      </c>
      <c r="AB17" s="34">
        <v>0</v>
      </c>
      <c r="AC17" s="13">
        <v>0</v>
      </c>
      <c r="AD17" s="13">
        <v>0</v>
      </c>
      <c r="AE17" s="12">
        <v>557</v>
      </c>
      <c r="AF17" s="12" t="s">
        <v>721</v>
      </c>
      <c r="AG17" s="15" t="s">
        <v>549</v>
      </c>
      <c r="AH17" s="15" t="s">
        <v>549</v>
      </c>
      <c r="AI17" s="15" t="s">
        <v>549</v>
      </c>
      <c r="AJ17" s="13" t="s">
        <v>545</v>
      </c>
      <c r="AK17" s="15" t="s">
        <v>549</v>
      </c>
      <c r="AL17" s="15" t="s">
        <v>549</v>
      </c>
      <c r="AM17" s="15"/>
      <c r="AN17" s="15" t="s">
        <v>549</v>
      </c>
      <c r="AO17" s="15"/>
      <c r="AP17" s="41" t="s">
        <v>550</v>
      </c>
      <c r="AQ17" s="41" t="s">
        <v>551</v>
      </c>
    </row>
    <row r="18" s="3" customFormat="1" customHeight="1" spans="1:43">
      <c r="A18" s="11">
        <v>16</v>
      </c>
      <c r="B18" s="12" t="s">
        <v>722</v>
      </c>
      <c r="C18" s="12" t="s">
        <v>723</v>
      </c>
      <c r="D18" s="12" t="s">
        <v>582</v>
      </c>
      <c r="E18" s="13" t="s">
        <v>583</v>
      </c>
      <c r="F18" s="15" t="s">
        <v>724</v>
      </c>
      <c r="G18" s="15" t="s">
        <v>529</v>
      </c>
      <c r="H18" s="14" t="s">
        <v>725</v>
      </c>
      <c r="I18" s="14" t="s">
        <v>726</v>
      </c>
      <c r="J18" s="13" t="s">
        <v>727</v>
      </c>
      <c r="K18" s="14" t="s">
        <v>726</v>
      </c>
      <c r="L18" s="14" t="s">
        <v>728</v>
      </c>
      <c r="M18" s="14" t="s">
        <v>729</v>
      </c>
      <c r="N18" s="14" t="s">
        <v>730</v>
      </c>
      <c r="O18" s="14" t="s">
        <v>603</v>
      </c>
      <c r="P18" s="14" t="s">
        <v>604</v>
      </c>
      <c r="Q18" s="17" t="s">
        <v>731</v>
      </c>
      <c r="R18" s="14" t="s">
        <v>732</v>
      </c>
      <c r="S18" s="14" t="s">
        <v>541</v>
      </c>
      <c r="T18" s="14" t="s">
        <v>542</v>
      </c>
      <c r="U18" s="14" t="s">
        <v>733</v>
      </c>
      <c r="V18" s="15" t="s">
        <v>544</v>
      </c>
      <c r="W18" s="15" t="s">
        <v>545</v>
      </c>
      <c r="X18" s="14" t="s">
        <v>546</v>
      </c>
      <c r="Y18" s="14" t="s">
        <v>547</v>
      </c>
      <c r="Z18" s="33">
        <f t="shared" si="1"/>
        <v>15.31</v>
      </c>
      <c r="AA18" s="13">
        <v>15.31</v>
      </c>
      <c r="AB18" s="34">
        <v>0</v>
      </c>
      <c r="AC18" s="13">
        <v>0</v>
      </c>
      <c r="AD18" s="13">
        <v>0</v>
      </c>
      <c r="AE18" s="12">
        <v>184</v>
      </c>
      <c r="AF18" s="12" t="s">
        <v>734</v>
      </c>
      <c r="AG18" s="15" t="s">
        <v>549</v>
      </c>
      <c r="AH18" s="15" t="s">
        <v>549</v>
      </c>
      <c r="AI18" s="15" t="s">
        <v>549</v>
      </c>
      <c r="AJ18" s="13" t="s">
        <v>545</v>
      </c>
      <c r="AK18" s="15" t="s">
        <v>549</v>
      </c>
      <c r="AL18" s="15" t="s">
        <v>549</v>
      </c>
      <c r="AM18" s="15"/>
      <c r="AN18" s="15" t="s">
        <v>549</v>
      </c>
      <c r="AO18" s="15"/>
      <c r="AP18" s="41" t="s">
        <v>735</v>
      </c>
      <c r="AQ18" s="41" t="s">
        <v>736</v>
      </c>
    </row>
    <row r="19" s="3" customFormat="1" customHeight="1" spans="1:43">
      <c r="A19" s="11">
        <v>17</v>
      </c>
      <c r="B19" s="12" t="s">
        <v>737</v>
      </c>
      <c r="C19" s="12" t="s">
        <v>738</v>
      </c>
      <c r="D19" s="12" t="s">
        <v>582</v>
      </c>
      <c r="E19" s="13" t="s">
        <v>583</v>
      </c>
      <c r="F19" s="15" t="s">
        <v>739</v>
      </c>
      <c r="G19" s="15" t="s">
        <v>529</v>
      </c>
      <c r="H19" s="14" t="s">
        <v>740</v>
      </c>
      <c r="I19" s="14" t="s">
        <v>741</v>
      </c>
      <c r="J19" s="13" t="s">
        <v>613</v>
      </c>
      <c r="K19" s="14" t="s">
        <v>741</v>
      </c>
      <c r="L19" s="14" t="s">
        <v>742</v>
      </c>
      <c r="M19" s="14" t="s">
        <v>743</v>
      </c>
      <c r="N19" s="14" t="s">
        <v>602</v>
      </c>
      <c r="O19" s="14" t="s">
        <v>603</v>
      </c>
      <c r="P19" s="14" t="s">
        <v>604</v>
      </c>
      <c r="Q19" s="14" t="s">
        <v>744</v>
      </c>
      <c r="R19" s="14" t="s">
        <v>606</v>
      </c>
      <c r="S19" s="14" t="s">
        <v>541</v>
      </c>
      <c r="T19" s="14" t="s">
        <v>542</v>
      </c>
      <c r="U19" s="14" t="s">
        <v>745</v>
      </c>
      <c r="V19" s="15" t="s">
        <v>544</v>
      </c>
      <c r="W19" s="15" t="s">
        <v>545</v>
      </c>
      <c r="X19" s="14" t="s">
        <v>546</v>
      </c>
      <c r="Y19" s="14" t="s">
        <v>547</v>
      </c>
      <c r="Z19" s="33">
        <f t="shared" si="1"/>
        <v>26.248</v>
      </c>
      <c r="AA19" s="13">
        <v>26.248</v>
      </c>
      <c r="AB19" s="34">
        <v>0</v>
      </c>
      <c r="AC19" s="13">
        <v>0</v>
      </c>
      <c r="AD19" s="13">
        <v>0</v>
      </c>
      <c r="AE19" s="37">
        <v>286</v>
      </c>
      <c r="AF19" s="37">
        <v>286</v>
      </c>
      <c r="AG19" s="15" t="s">
        <v>549</v>
      </c>
      <c r="AH19" s="15" t="s">
        <v>549</v>
      </c>
      <c r="AI19" s="15" t="s">
        <v>549</v>
      </c>
      <c r="AJ19" s="13" t="s">
        <v>545</v>
      </c>
      <c r="AK19" s="15" t="s">
        <v>549</v>
      </c>
      <c r="AL19" s="15" t="s">
        <v>549</v>
      </c>
      <c r="AM19" s="15"/>
      <c r="AN19" s="15" t="s">
        <v>549</v>
      </c>
      <c r="AO19" s="15"/>
      <c r="AP19" s="41" t="s">
        <v>550</v>
      </c>
      <c r="AQ19" s="41" t="s">
        <v>551</v>
      </c>
    </row>
    <row r="20" s="3" customFormat="1" customHeight="1" spans="1:43">
      <c r="A20" s="11">
        <v>18</v>
      </c>
      <c r="B20" s="12" t="s">
        <v>746</v>
      </c>
      <c r="C20" s="12" t="s">
        <v>747</v>
      </c>
      <c r="D20" s="12" t="s">
        <v>582</v>
      </c>
      <c r="E20" s="13" t="s">
        <v>583</v>
      </c>
      <c r="F20" s="21" t="s">
        <v>748</v>
      </c>
      <c r="G20" s="15" t="s">
        <v>529</v>
      </c>
      <c r="H20" s="14" t="s">
        <v>749</v>
      </c>
      <c r="I20" s="14" t="s">
        <v>750</v>
      </c>
      <c r="J20" s="13" t="s">
        <v>751</v>
      </c>
      <c r="K20" s="14" t="s">
        <v>750</v>
      </c>
      <c r="L20" s="21" t="s">
        <v>752</v>
      </c>
      <c r="M20" s="21" t="s">
        <v>753</v>
      </c>
      <c r="N20" s="14" t="s">
        <v>602</v>
      </c>
      <c r="O20" s="14" t="s">
        <v>603</v>
      </c>
      <c r="P20" s="14" t="s">
        <v>604</v>
      </c>
      <c r="Q20" s="21" t="s">
        <v>754</v>
      </c>
      <c r="R20" s="14" t="s">
        <v>755</v>
      </c>
      <c r="S20" s="14" t="s">
        <v>541</v>
      </c>
      <c r="T20" s="14" t="s">
        <v>542</v>
      </c>
      <c r="U20" s="14" t="s">
        <v>756</v>
      </c>
      <c r="V20" s="15" t="s">
        <v>544</v>
      </c>
      <c r="W20" s="15" t="s">
        <v>545</v>
      </c>
      <c r="X20" s="14" t="s">
        <v>546</v>
      </c>
      <c r="Y20" s="14" t="s">
        <v>547</v>
      </c>
      <c r="Z20" s="33">
        <f t="shared" si="1"/>
        <v>47.24</v>
      </c>
      <c r="AA20" s="13">
        <v>47.24</v>
      </c>
      <c r="AB20" s="34">
        <v>0</v>
      </c>
      <c r="AC20" s="13">
        <v>0</v>
      </c>
      <c r="AD20" s="13">
        <v>0</v>
      </c>
      <c r="AE20" s="37">
        <v>166</v>
      </c>
      <c r="AF20" s="37">
        <v>166</v>
      </c>
      <c r="AG20" s="15" t="s">
        <v>549</v>
      </c>
      <c r="AH20" s="15" t="s">
        <v>549</v>
      </c>
      <c r="AI20" s="15" t="s">
        <v>549</v>
      </c>
      <c r="AJ20" s="13" t="s">
        <v>545</v>
      </c>
      <c r="AK20" s="15" t="s">
        <v>549</v>
      </c>
      <c r="AL20" s="15" t="s">
        <v>549</v>
      </c>
      <c r="AM20" s="15"/>
      <c r="AN20" s="15" t="s">
        <v>549</v>
      </c>
      <c r="AO20" s="15"/>
      <c r="AP20" s="41" t="s">
        <v>550</v>
      </c>
      <c r="AQ20" s="41" t="s">
        <v>551</v>
      </c>
    </row>
    <row r="21" s="3" customFormat="1" customHeight="1" spans="1:43">
      <c r="A21" s="11">
        <v>19</v>
      </c>
      <c r="B21" s="12" t="s">
        <v>757</v>
      </c>
      <c r="C21" s="12" t="s">
        <v>758</v>
      </c>
      <c r="D21" s="12" t="s">
        <v>582</v>
      </c>
      <c r="E21" s="13" t="s">
        <v>583</v>
      </c>
      <c r="F21" s="20" t="s">
        <v>759</v>
      </c>
      <c r="G21" s="15" t="s">
        <v>529</v>
      </c>
      <c r="H21" s="14" t="s">
        <v>760</v>
      </c>
      <c r="I21" s="14" t="s">
        <v>612</v>
      </c>
      <c r="J21" s="13" t="s">
        <v>613</v>
      </c>
      <c r="K21" s="14" t="s">
        <v>612</v>
      </c>
      <c r="L21" s="21" t="s">
        <v>761</v>
      </c>
      <c r="M21" s="14" t="s">
        <v>762</v>
      </c>
      <c r="N21" s="14" t="s">
        <v>602</v>
      </c>
      <c r="O21" s="14" t="s">
        <v>603</v>
      </c>
      <c r="P21" s="14" t="s">
        <v>604</v>
      </c>
      <c r="Q21" s="21" t="s">
        <v>763</v>
      </c>
      <c r="R21" s="14" t="s">
        <v>606</v>
      </c>
      <c r="S21" s="14" t="s">
        <v>541</v>
      </c>
      <c r="T21" s="14" t="s">
        <v>542</v>
      </c>
      <c r="U21" s="14" t="s">
        <v>764</v>
      </c>
      <c r="V21" s="15" t="s">
        <v>544</v>
      </c>
      <c r="W21" s="15" t="s">
        <v>545</v>
      </c>
      <c r="X21" s="14" t="s">
        <v>546</v>
      </c>
      <c r="Y21" s="14" t="s">
        <v>547</v>
      </c>
      <c r="Z21" s="33">
        <f t="shared" si="1"/>
        <v>165.98</v>
      </c>
      <c r="AA21" s="13">
        <v>165.98</v>
      </c>
      <c r="AB21" s="34">
        <v>0</v>
      </c>
      <c r="AC21" s="13">
        <v>0</v>
      </c>
      <c r="AD21" s="13">
        <v>0</v>
      </c>
      <c r="AE21" s="37">
        <v>1955</v>
      </c>
      <c r="AF21" s="37">
        <v>1955</v>
      </c>
      <c r="AG21" s="15" t="s">
        <v>549</v>
      </c>
      <c r="AH21" s="15" t="s">
        <v>549</v>
      </c>
      <c r="AI21" s="15" t="s">
        <v>549</v>
      </c>
      <c r="AJ21" s="13" t="s">
        <v>545</v>
      </c>
      <c r="AK21" s="15" t="s">
        <v>549</v>
      </c>
      <c r="AL21" s="15" t="s">
        <v>549</v>
      </c>
      <c r="AM21" s="15"/>
      <c r="AN21" s="15" t="s">
        <v>549</v>
      </c>
      <c r="AO21" s="15"/>
      <c r="AP21" s="41" t="s">
        <v>550</v>
      </c>
      <c r="AQ21" s="41" t="s">
        <v>551</v>
      </c>
    </row>
    <row r="22" s="3" customFormat="1" customHeight="1" spans="1:43">
      <c r="A22" s="11">
        <v>20</v>
      </c>
      <c r="B22" s="12" t="s">
        <v>765</v>
      </c>
      <c r="C22" s="12" t="s">
        <v>766</v>
      </c>
      <c r="D22" s="12" t="s">
        <v>582</v>
      </c>
      <c r="E22" s="13" t="s">
        <v>583</v>
      </c>
      <c r="F22" s="15" t="s">
        <v>767</v>
      </c>
      <c r="G22" s="15" t="s">
        <v>529</v>
      </c>
      <c r="H22" s="14" t="s">
        <v>768</v>
      </c>
      <c r="I22" s="13" t="s">
        <v>769</v>
      </c>
      <c r="J22" s="13" t="s">
        <v>769</v>
      </c>
      <c r="K22" s="13" t="s">
        <v>769</v>
      </c>
      <c r="L22" s="14" t="s">
        <v>770</v>
      </c>
      <c r="M22" s="14" t="s">
        <v>771</v>
      </c>
      <c r="N22" s="14" t="s">
        <v>602</v>
      </c>
      <c r="O22" s="14" t="s">
        <v>603</v>
      </c>
      <c r="P22" s="14" t="s">
        <v>604</v>
      </c>
      <c r="Q22" s="14" t="s">
        <v>772</v>
      </c>
      <c r="R22" s="14" t="s">
        <v>606</v>
      </c>
      <c r="S22" s="14" t="s">
        <v>541</v>
      </c>
      <c r="T22" s="14" t="s">
        <v>542</v>
      </c>
      <c r="U22" s="14" t="s">
        <v>773</v>
      </c>
      <c r="V22" s="15" t="s">
        <v>544</v>
      </c>
      <c r="W22" s="15" t="s">
        <v>545</v>
      </c>
      <c r="X22" s="14" t="s">
        <v>668</v>
      </c>
      <c r="Y22" s="14" t="s">
        <v>547</v>
      </c>
      <c r="Z22" s="33">
        <f t="shared" si="1"/>
        <v>101.4275</v>
      </c>
      <c r="AA22" s="13">
        <v>101.4275</v>
      </c>
      <c r="AB22" s="34">
        <v>0</v>
      </c>
      <c r="AC22" s="13">
        <v>0</v>
      </c>
      <c r="AD22" s="13">
        <v>0</v>
      </c>
      <c r="AE22" s="12">
        <v>389</v>
      </c>
      <c r="AF22" s="12" t="s">
        <v>774</v>
      </c>
      <c r="AG22" s="15" t="s">
        <v>549</v>
      </c>
      <c r="AH22" s="15" t="s">
        <v>549</v>
      </c>
      <c r="AI22" s="15" t="s">
        <v>549</v>
      </c>
      <c r="AJ22" s="13" t="s">
        <v>545</v>
      </c>
      <c r="AK22" s="15" t="s">
        <v>549</v>
      </c>
      <c r="AL22" s="15" t="s">
        <v>549</v>
      </c>
      <c r="AM22" s="15"/>
      <c r="AN22" s="15" t="s">
        <v>549</v>
      </c>
      <c r="AO22" s="15"/>
      <c r="AP22" s="41" t="s">
        <v>550</v>
      </c>
      <c r="AQ22" s="41" t="s">
        <v>551</v>
      </c>
    </row>
    <row r="23" s="3" customFormat="1" customHeight="1" spans="1:43">
      <c r="A23" s="11">
        <v>21</v>
      </c>
      <c r="B23" s="12" t="s">
        <v>775</v>
      </c>
      <c r="C23" s="12" t="s">
        <v>776</v>
      </c>
      <c r="D23" s="12" t="s">
        <v>582</v>
      </c>
      <c r="E23" s="13" t="s">
        <v>583</v>
      </c>
      <c r="F23" s="15" t="s">
        <v>777</v>
      </c>
      <c r="G23" s="15" t="s">
        <v>529</v>
      </c>
      <c r="H23" s="14" t="s">
        <v>778</v>
      </c>
      <c r="I23" s="14" t="s">
        <v>779</v>
      </c>
      <c r="J23" s="13" t="s">
        <v>780</v>
      </c>
      <c r="K23" s="14" t="s">
        <v>779</v>
      </c>
      <c r="L23" s="14" t="s">
        <v>781</v>
      </c>
      <c r="M23" s="14" t="s">
        <v>782</v>
      </c>
      <c r="N23" s="14" t="s">
        <v>602</v>
      </c>
      <c r="O23" s="14" t="s">
        <v>603</v>
      </c>
      <c r="P23" s="14" t="s">
        <v>604</v>
      </c>
      <c r="Q23" s="14" t="s">
        <v>783</v>
      </c>
      <c r="R23" s="14" t="s">
        <v>719</v>
      </c>
      <c r="S23" s="14" t="s">
        <v>541</v>
      </c>
      <c r="T23" s="14" t="s">
        <v>542</v>
      </c>
      <c r="U23" s="14" t="s">
        <v>784</v>
      </c>
      <c r="V23" s="15" t="s">
        <v>544</v>
      </c>
      <c r="W23" s="15" t="s">
        <v>545</v>
      </c>
      <c r="X23" s="14" t="s">
        <v>546</v>
      </c>
      <c r="Y23" s="14" t="s">
        <v>547</v>
      </c>
      <c r="Z23" s="33">
        <f t="shared" si="1"/>
        <v>44.5068</v>
      </c>
      <c r="AA23" s="13">
        <v>44.5068</v>
      </c>
      <c r="AB23" s="34">
        <v>0</v>
      </c>
      <c r="AC23" s="13">
        <v>0</v>
      </c>
      <c r="AD23" s="13">
        <v>0</v>
      </c>
      <c r="AE23" s="12">
        <v>152</v>
      </c>
      <c r="AF23" s="12" t="s">
        <v>785</v>
      </c>
      <c r="AG23" s="15" t="s">
        <v>549</v>
      </c>
      <c r="AH23" s="15" t="s">
        <v>549</v>
      </c>
      <c r="AI23" s="15" t="s">
        <v>549</v>
      </c>
      <c r="AJ23" s="13" t="s">
        <v>545</v>
      </c>
      <c r="AK23" s="15" t="s">
        <v>549</v>
      </c>
      <c r="AL23" s="15" t="s">
        <v>549</v>
      </c>
      <c r="AM23" s="15"/>
      <c r="AN23" s="15" t="s">
        <v>549</v>
      </c>
      <c r="AO23" s="15"/>
      <c r="AP23" s="41" t="s">
        <v>550</v>
      </c>
      <c r="AQ23" s="41" t="s">
        <v>551</v>
      </c>
    </row>
    <row r="24" s="3" customFormat="1" customHeight="1" spans="1:43">
      <c r="A24" s="11">
        <v>22</v>
      </c>
      <c r="B24" s="12" t="s">
        <v>786</v>
      </c>
      <c r="C24" s="12" t="s">
        <v>787</v>
      </c>
      <c r="D24" s="12" t="s">
        <v>582</v>
      </c>
      <c r="E24" s="13" t="s">
        <v>583</v>
      </c>
      <c r="F24" s="15" t="s">
        <v>788</v>
      </c>
      <c r="G24" s="15" t="s">
        <v>529</v>
      </c>
      <c r="H24" s="14" t="s">
        <v>789</v>
      </c>
      <c r="I24" s="14" t="s">
        <v>779</v>
      </c>
      <c r="J24" s="13" t="s">
        <v>780</v>
      </c>
      <c r="K24" s="14" t="s">
        <v>779</v>
      </c>
      <c r="L24" s="14" t="s">
        <v>790</v>
      </c>
      <c r="M24" s="14" t="s">
        <v>791</v>
      </c>
      <c r="N24" s="14" t="s">
        <v>602</v>
      </c>
      <c r="O24" s="14" t="s">
        <v>603</v>
      </c>
      <c r="P24" s="14" t="s">
        <v>604</v>
      </c>
      <c r="Q24" s="14" t="s">
        <v>792</v>
      </c>
      <c r="R24" s="14" t="s">
        <v>719</v>
      </c>
      <c r="S24" s="14" t="s">
        <v>541</v>
      </c>
      <c r="T24" s="14" t="s">
        <v>542</v>
      </c>
      <c r="U24" s="14" t="s">
        <v>793</v>
      </c>
      <c r="V24" s="15" t="s">
        <v>544</v>
      </c>
      <c r="W24" s="15" t="s">
        <v>545</v>
      </c>
      <c r="X24" s="14" t="s">
        <v>546</v>
      </c>
      <c r="Y24" s="14" t="s">
        <v>547</v>
      </c>
      <c r="Z24" s="33">
        <f t="shared" si="1"/>
        <v>99</v>
      </c>
      <c r="AA24" s="13">
        <v>99</v>
      </c>
      <c r="AB24" s="34">
        <v>0</v>
      </c>
      <c r="AC24" s="13">
        <v>0</v>
      </c>
      <c r="AD24" s="13">
        <v>0</v>
      </c>
      <c r="AE24" s="12">
        <v>330</v>
      </c>
      <c r="AF24" s="12" t="s">
        <v>794</v>
      </c>
      <c r="AG24" s="15" t="s">
        <v>549</v>
      </c>
      <c r="AH24" s="15" t="s">
        <v>549</v>
      </c>
      <c r="AI24" s="15" t="s">
        <v>549</v>
      </c>
      <c r="AJ24" s="13" t="s">
        <v>545</v>
      </c>
      <c r="AK24" s="15" t="s">
        <v>549</v>
      </c>
      <c r="AL24" s="15" t="s">
        <v>549</v>
      </c>
      <c r="AM24" s="15"/>
      <c r="AN24" s="15" t="s">
        <v>549</v>
      </c>
      <c r="AO24" s="15"/>
      <c r="AP24" s="41" t="s">
        <v>550</v>
      </c>
      <c r="AQ24" s="41" t="s">
        <v>551</v>
      </c>
    </row>
    <row r="25" s="3" customFormat="1" customHeight="1" spans="1:43">
      <c r="A25" s="11">
        <v>23</v>
      </c>
      <c r="B25" s="12" t="s">
        <v>795</v>
      </c>
      <c r="C25" s="12" t="s">
        <v>796</v>
      </c>
      <c r="D25" s="12" t="s">
        <v>797</v>
      </c>
      <c r="E25" s="14" t="s">
        <v>798</v>
      </c>
      <c r="F25" s="15" t="s">
        <v>799</v>
      </c>
      <c r="G25" s="15" t="s">
        <v>529</v>
      </c>
      <c r="H25" s="15" t="s">
        <v>800</v>
      </c>
      <c r="I25" s="13" t="s">
        <v>801</v>
      </c>
      <c r="J25" s="13" t="s">
        <v>802</v>
      </c>
      <c r="K25" s="13" t="s">
        <v>801</v>
      </c>
      <c r="L25" s="14" t="s">
        <v>803</v>
      </c>
      <c r="M25" s="13" t="s">
        <v>804</v>
      </c>
      <c r="N25" s="13" t="s">
        <v>805</v>
      </c>
      <c r="O25" s="13" t="s">
        <v>806</v>
      </c>
      <c r="P25" s="13" t="s">
        <v>807</v>
      </c>
      <c r="Q25" s="13" t="s">
        <v>808</v>
      </c>
      <c r="R25" s="13" t="s">
        <v>809</v>
      </c>
      <c r="S25" s="14" t="s">
        <v>541</v>
      </c>
      <c r="T25" s="14" t="s">
        <v>810</v>
      </c>
      <c r="U25" s="15" t="s">
        <v>811</v>
      </c>
      <c r="V25" s="15" t="s">
        <v>544</v>
      </c>
      <c r="W25" s="15" t="s">
        <v>545</v>
      </c>
      <c r="X25" s="14" t="s">
        <v>546</v>
      </c>
      <c r="Y25" s="14" t="s">
        <v>547</v>
      </c>
      <c r="Z25" s="33">
        <f t="shared" si="1"/>
        <v>33</v>
      </c>
      <c r="AA25" s="13">
        <v>9</v>
      </c>
      <c r="AB25" s="34">
        <v>0</v>
      </c>
      <c r="AC25" s="13">
        <v>24</v>
      </c>
      <c r="AD25" s="13">
        <v>0</v>
      </c>
      <c r="AE25" s="12">
        <v>100</v>
      </c>
      <c r="AF25" s="12">
        <v>7</v>
      </c>
      <c r="AG25" s="15" t="s">
        <v>549</v>
      </c>
      <c r="AH25" s="15" t="s">
        <v>549</v>
      </c>
      <c r="AI25" s="15" t="s">
        <v>549</v>
      </c>
      <c r="AJ25" s="13" t="s">
        <v>545</v>
      </c>
      <c r="AK25" s="15" t="s">
        <v>549</v>
      </c>
      <c r="AL25" s="15" t="s">
        <v>549</v>
      </c>
      <c r="AM25" s="15"/>
      <c r="AN25" s="15" t="s">
        <v>549</v>
      </c>
      <c r="AO25" s="15"/>
      <c r="AP25" s="41" t="s">
        <v>812</v>
      </c>
      <c r="AQ25" s="41" t="s">
        <v>813</v>
      </c>
    </row>
    <row r="26" s="3" customFormat="1" customHeight="1" spans="1:43">
      <c r="A26" s="11">
        <v>24</v>
      </c>
      <c r="B26" s="12" t="s">
        <v>814</v>
      </c>
      <c r="C26" s="12" t="s">
        <v>815</v>
      </c>
      <c r="D26" s="12" t="s">
        <v>582</v>
      </c>
      <c r="E26" s="13" t="s">
        <v>583</v>
      </c>
      <c r="F26" s="15" t="s">
        <v>816</v>
      </c>
      <c r="G26" s="15" t="s">
        <v>529</v>
      </c>
      <c r="H26" s="14" t="s">
        <v>817</v>
      </c>
      <c r="I26" s="14" t="s">
        <v>779</v>
      </c>
      <c r="J26" s="13" t="s">
        <v>780</v>
      </c>
      <c r="K26" s="14" t="s">
        <v>779</v>
      </c>
      <c r="L26" s="14" t="s">
        <v>818</v>
      </c>
      <c r="M26" s="14" t="s">
        <v>819</v>
      </c>
      <c r="N26" s="14" t="s">
        <v>602</v>
      </c>
      <c r="O26" s="14" t="s">
        <v>603</v>
      </c>
      <c r="P26" s="14" t="s">
        <v>604</v>
      </c>
      <c r="Q26" s="14" t="s">
        <v>820</v>
      </c>
      <c r="R26" s="14" t="s">
        <v>719</v>
      </c>
      <c r="S26" s="14" t="s">
        <v>541</v>
      </c>
      <c r="T26" s="14" t="s">
        <v>542</v>
      </c>
      <c r="U26" s="14" t="s">
        <v>821</v>
      </c>
      <c r="V26" s="15" t="s">
        <v>544</v>
      </c>
      <c r="W26" s="15" t="s">
        <v>545</v>
      </c>
      <c r="X26" s="14" t="s">
        <v>546</v>
      </c>
      <c r="Y26" s="14" t="s">
        <v>547</v>
      </c>
      <c r="Z26" s="33">
        <f t="shared" si="1"/>
        <v>26.3486</v>
      </c>
      <c r="AA26" s="13">
        <v>26.3486</v>
      </c>
      <c r="AB26" s="34">
        <v>0</v>
      </c>
      <c r="AC26" s="13">
        <v>0</v>
      </c>
      <c r="AD26" s="13">
        <v>0</v>
      </c>
      <c r="AE26" s="12">
        <v>88</v>
      </c>
      <c r="AF26" s="12" t="s">
        <v>822</v>
      </c>
      <c r="AG26" s="15" t="s">
        <v>549</v>
      </c>
      <c r="AH26" s="15" t="s">
        <v>549</v>
      </c>
      <c r="AI26" s="15" t="s">
        <v>549</v>
      </c>
      <c r="AJ26" s="13" t="s">
        <v>545</v>
      </c>
      <c r="AK26" s="15" t="s">
        <v>549</v>
      </c>
      <c r="AL26" s="15" t="s">
        <v>549</v>
      </c>
      <c r="AM26" s="15"/>
      <c r="AN26" s="15" t="s">
        <v>549</v>
      </c>
      <c r="AO26" s="15"/>
      <c r="AP26" s="41" t="s">
        <v>550</v>
      </c>
      <c r="AQ26" s="41" t="s">
        <v>551</v>
      </c>
    </row>
    <row r="27" s="3" customFormat="1" customHeight="1" spans="1:43">
      <c r="A27" s="11">
        <v>25</v>
      </c>
      <c r="B27" s="12" t="s">
        <v>823</v>
      </c>
      <c r="C27" s="12" t="s">
        <v>824</v>
      </c>
      <c r="D27" s="12" t="s">
        <v>582</v>
      </c>
      <c r="E27" s="13" t="s">
        <v>583</v>
      </c>
      <c r="F27" s="22" t="s">
        <v>825</v>
      </c>
      <c r="G27" s="15" t="s">
        <v>529</v>
      </c>
      <c r="H27" s="14" t="s">
        <v>826</v>
      </c>
      <c r="I27" s="14" t="s">
        <v>702</v>
      </c>
      <c r="J27" s="13" t="s">
        <v>703</v>
      </c>
      <c r="K27" s="14" t="s">
        <v>702</v>
      </c>
      <c r="L27" s="22" t="s">
        <v>827</v>
      </c>
      <c r="M27" s="22" t="s">
        <v>828</v>
      </c>
      <c r="N27" s="14" t="s">
        <v>602</v>
      </c>
      <c r="O27" s="14" t="s">
        <v>603</v>
      </c>
      <c r="P27" s="14" t="s">
        <v>604</v>
      </c>
      <c r="Q27" s="22" t="s">
        <v>829</v>
      </c>
      <c r="R27" s="14" t="s">
        <v>606</v>
      </c>
      <c r="S27" s="14" t="s">
        <v>541</v>
      </c>
      <c r="T27" s="14" t="s">
        <v>542</v>
      </c>
      <c r="U27" s="14" t="s">
        <v>830</v>
      </c>
      <c r="V27" s="15" t="s">
        <v>544</v>
      </c>
      <c r="W27" s="15" t="s">
        <v>545</v>
      </c>
      <c r="X27" s="14" t="s">
        <v>546</v>
      </c>
      <c r="Y27" s="14" t="s">
        <v>547</v>
      </c>
      <c r="Z27" s="33">
        <f t="shared" si="1"/>
        <v>66.68</v>
      </c>
      <c r="AA27" s="13">
        <v>66.68</v>
      </c>
      <c r="AB27" s="34">
        <v>0</v>
      </c>
      <c r="AC27" s="13">
        <v>0</v>
      </c>
      <c r="AD27" s="13">
        <v>0</v>
      </c>
      <c r="AE27" s="38">
        <v>229</v>
      </c>
      <c r="AF27" s="38">
        <v>229</v>
      </c>
      <c r="AG27" s="15" t="s">
        <v>549</v>
      </c>
      <c r="AH27" s="15" t="s">
        <v>549</v>
      </c>
      <c r="AI27" s="15" t="s">
        <v>549</v>
      </c>
      <c r="AJ27" s="13" t="s">
        <v>545</v>
      </c>
      <c r="AK27" s="15" t="s">
        <v>549</v>
      </c>
      <c r="AL27" s="15" t="s">
        <v>549</v>
      </c>
      <c r="AM27" s="15"/>
      <c r="AN27" s="15" t="s">
        <v>549</v>
      </c>
      <c r="AO27" s="15"/>
      <c r="AP27" s="41" t="s">
        <v>831</v>
      </c>
      <c r="AQ27" s="41" t="s">
        <v>832</v>
      </c>
    </row>
    <row r="28" s="3" customFormat="1" customHeight="1" spans="1:43">
      <c r="A28" s="11">
        <v>26</v>
      </c>
      <c r="B28" s="23" t="s">
        <v>833</v>
      </c>
      <c r="C28" s="12" t="s">
        <v>834</v>
      </c>
      <c r="D28" s="15" t="s">
        <v>835</v>
      </c>
      <c r="E28" s="14" t="s">
        <v>836</v>
      </c>
      <c r="F28" s="14" t="s">
        <v>837</v>
      </c>
      <c r="G28" s="15" t="s">
        <v>529</v>
      </c>
      <c r="H28" s="14" t="s">
        <v>530</v>
      </c>
      <c r="I28" s="14" t="s">
        <v>838</v>
      </c>
      <c r="J28" s="14" t="s">
        <v>839</v>
      </c>
      <c r="K28" s="14" t="s">
        <v>838</v>
      </c>
      <c r="L28" s="14" t="s">
        <v>840</v>
      </c>
      <c r="M28" s="14" t="s">
        <v>841</v>
      </c>
      <c r="N28" s="14" t="s">
        <v>842</v>
      </c>
      <c r="O28" s="14" t="s">
        <v>843</v>
      </c>
      <c r="P28" s="14"/>
      <c r="Q28" s="14" t="s">
        <v>844</v>
      </c>
      <c r="R28" s="15" t="s">
        <v>845</v>
      </c>
      <c r="S28" s="14" t="s">
        <v>541</v>
      </c>
      <c r="T28" s="14" t="s">
        <v>542</v>
      </c>
      <c r="U28" s="14" t="s">
        <v>846</v>
      </c>
      <c r="V28" s="15" t="s">
        <v>544</v>
      </c>
      <c r="W28" s="15" t="s">
        <v>545</v>
      </c>
      <c r="X28" s="14" t="s">
        <v>546</v>
      </c>
      <c r="Y28" s="14" t="s">
        <v>547</v>
      </c>
      <c r="Z28" s="35">
        <f t="shared" si="1"/>
        <v>335.892143</v>
      </c>
      <c r="AA28" s="36">
        <v>244.76861</v>
      </c>
      <c r="AB28" s="34">
        <v>0</v>
      </c>
      <c r="AC28" s="36">
        <v>91.123533</v>
      </c>
      <c r="AD28" s="13">
        <v>0</v>
      </c>
      <c r="AE28" s="12">
        <v>400</v>
      </c>
      <c r="AF28" s="12">
        <v>400</v>
      </c>
      <c r="AG28" s="15" t="s">
        <v>549</v>
      </c>
      <c r="AH28" s="15" t="s">
        <v>549</v>
      </c>
      <c r="AI28" s="15" t="s">
        <v>549</v>
      </c>
      <c r="AJ28" s="13" t="s">
        <v>545</v>
      </c>
      <c r="AK28" s="15" t="s">
        <v>549</v>
      </c>
      <c r="AL28" s="15" t="s">
        <v>549</v>
      </c>
      <c r="AM28" s="15"/>
      <c r="AN28" s="15" t="s">
        <v>549</v>
      </c>
      <c r="AO28" s="15"/>
      <c r="AP28" s="41" t="s">
        <v>550</v>
      </c>
      <c r="AQ28" s="41" t="s">
        <v>551</v>
      </c>
    </row>
    <row r="29" s="3" customFormat="1" customHeight="1" spans="1:43">
      <c r="A29" s="11">
        <v>27</v>
      </c>
      <c r="B29" s="15" t="s">
        <v>847</v>
      </c>
      <c r="C29" s="12" t="s">
        <v>848</v>
      </c>
      <c r="D29" s="15" t="s">
        <v>849</v>
      </c>
      <c r="E29" s="13" t="s">
        <v>850</v>
      </c>
      <c r="F29" s="14" t="s">
        <v>851</v>
      </c>
      <c r="G29" s="15" t="s">
        <v>529</v>
      </c>
      <c r="H29" s="14" t="s">
        <v>530</v>
      </c>
      <c r="I29" s="14" t="s">
        <v>852</v>
      </c>
      <c r="J29" s="13" t="s">
        <v>853</v>
      </c>
      <c r="K29" s="14" t="s">
        <v>852</v>
      </c>
      <c r="L29" s="14" t="s">
        <v>854</v>
      </c>
      <c r="M29" s="22" t="s">
        <v>855</v>
      </c>
      <c r="N29" s="14" t="s">
        <v>856</v>
      </c>
      <c r="O29" s="14" t="s">
        <v>857</v>
      </c>
      <c r="P29" s="14" t="s">
        <v>858</v>
      </c>
      <c r="Q29" s="14" t="s">
        <v>859</v>
      </c>
      <c r="R29" s="15" t="s">
        <v>564</v>
      </c>
      <c r="S29" s="14" t="s">
        <v>541</v>
      </c>
      <c r="T29" s="14" t="s">
        <v>542</v>
      </c>
      <c r="U29" s="14" t="s">
        <v>542</v>
      </c>
      <c r="V29" s="15" t="s">
        <v>544</v>
      </c>
      <c r="W29" s="15" t="s">
        <v>545</v>
      </c>
      <c r="X29" s="14" t="s">
        <v>546</v>
      </c>
      <c r="Y29" s="14" t="s">
        <v>547</v>
      </c>
      <c r="Z29" s="33">
        <f t="shared" si="1"/>
        <v>0.196</v>
      </c>
      <c r="AA29" s="13">
        <v>0.196</v>
      </c>
      <c r="AB29" s="34">
        <v>0</v>
      </c>
      <c r="AC29" s="13">
        <v>0</v>
      </c>
      <c r="AD29" s="13">
        <v>0</v>
      </c>
      <c r="AE29" s="12">
        <v>25</v>
      </c>
      <c r="AF29" s="12">
        <v>25</v>
      </c>
      <c r="AG29" s="15" t="s">
        <v>549</v>
      </c>
      <c r="AH29" s="15" t="s">
        <v>549</v>
      </c>
      <c r="AI29" s="13" t="s">
        <v>545</v>
      </c>
      <c r="AJ29" s="15" t="s">
        <v>549</v>
      </c>
      <c r="AK29" s="15" t="s">
        <v>549</v>
      </c>
      <c r="AL29" s="15" t="s">
        <v>549</v>
      </c>
      <c r="AM29" s="15"/>
      <c r="AN29" s="15" t="s">
        <v>549</v>
      </c>
      <c r="AO29" s="15"/>
      <c r="AP29" s="41" t="s">
        <v>550</v>
      </c>
      <c r="AQ29" s="41" t="s">
        <v>551</v>
      </c>
    </row>
    <row r="30" s="3" customFormat="1" customHeight="1" spans="1:43">
      <c r="A30" s="11">
        <v>28</v>
      </c>
      <c r="B30" s="16" t="s">
        <v>860</v>
      </c>
      <c r="C30" s="12" t="s">
        <v>861</v>
      </c>
      <c r="D30" s="12" t="s">
        <v>862</v>
      </c>
      <c r="E30" s="13" t="s">
        <v>863</v>
      </c>
      <c r="F30" s="14" t="s">
        <v>864</v>
      </c>
      <c r="G30" s="15" t="s">
        <v>529</v>
      </c>
      <c r="H30" s="14" t="s">
        <v>530</v>
      </c>
      <c r="I30" s="14" t="s">
        <v>865</v>
      </c>
      <c r="J30" s="13" t="s">
        <v>866</v>
      </c>
      <c r="K30" s="14" t="s">
        <v>865</v>
      </c>
      <c r="L30" s="14" t="s">
        <v>867</v>
      </c>
      <c r="M30" s="14" t="s">
        <v>868</v>
      </c>
      <c r="N30" s="14" t="s">
        <v>869</v>
      </c>
      <c r="O30" s="14" t="s">
        <v>870</v>
      </c>
      <c r="P30" s="14"/>
      <c r="Q30" s="14" t="s">
        <v>871</v>
      </c>
      <c r="R30" s="15" t="s">
        <v>564</v>
      </c>
      <c r="S30" s="14" t="s">
        <v>541</v>
      </c>
      <c r="T30" s="14" t="s">
        <v>872</v>
      </c>
      <c r="U30" s="14" t="s">
        <v>872</v>
      </c>
      <c r="V30" s="15" t="s">
        <v>544</v>
      </c>
      <c r="W30" s="15" t="s">
        <v>545</v>
      </c>
      <c r="X30" s="14" t="s">
        <v>546</v>
      </c>
      <c r="Y30" s="14" t="s">
        <v>547</v>
      </c>
      <c r="Z30" s="33">
        <f t="shared" si="1"/>
        <v>227.150125</v>
      </c>
      <c r="AA30" s="13">
        <f>50+111.804866+65.345259</f>
        <v>227.150125</v>
      </c>
      <c r="AB30" s="34">
        <v>0</v>
      </c>
      <c r="AC30" s="13">
        <v>0</v>
      </c>
      <c r="AD30" s="13">
        <v>0</v>
      </c>
      <c r="AE30" s="12">
        <v>300</v>
      </c>
      <c r="AF30" s="12" t="s">
        <v>873</v>
      </c>
      <c r="AG30" s="15" t="s">
        <v>549</v>
      </c>
      <c r="AH30" s="15" t="s">
        <v>549</v>
      </c>
      <c r="AI30" s="13" t="s">
        <v>545</v>
      </c>
      <c r="AJ30" s="15" t="s">
        <v>549</v>
      </c>
      <c r="AK30" s="15" t="s">
        <v>549</v>
      </c>
      <c r="AL30" s="15" t="s">
        <v>549</v>
      </c>
      <c r="AM30" s="15"/>
      <c r="AN30" s="15" t="s">
        <v>549</v>
      </c>
      <c r="AO30" s="15"/>
      <c r="AP30" s="41" t="s">
        <v>874</v>
      </c>
      <c r="AQ30" s="41" t="s">
        <v>875</v>
      </c>
    </row>
    <row r="31" s="3" customFormat="1" customHeight="1" spans="1:43">
      <c r="A31" s="11">
        <v>29</v>
      </c>
      <c r="B31" s="12" t="s">
        <v>876</v>
      </c>
      <c r="C31" s="18" t="s">
        <v>877</v>
      </c>
      <c r="D31" s="12" t="s">
        <v>797</v>
      </c>
      <c r="E31" s="13" t="s">
        <v>583</v>
      </c>
      <c r="F31" s="14" t="s">
        <v>878</v>
      </c>
      <c r="G31" s="15" t="s">
        <v>529</v>
      </c>
      <c r="H31" s="14" t="s">
        <v>879</v>
      </c>
      <c r="I31" s="14" t="s">
        <v>880</v>
      </c>
      <c r="J31" s="26" t="s">
        <v>881</v>
      </c>
      <c r="K31" s="14" t="s">
        <v>880</v>
      </c>
      <c r="L31" s="14" t="s">
        <v>880</v>
      </c>
      <c r="M31" s="14" t="s">
        <v>882</v>
      </c>
      <c r="N31" s="14" t="s">
        <v>883</v>
      </c>
      <c r="O31" s="17" t="s">
        <v>884</v>
      </c>
      <c r="P31" s="14" t="s">
        <v>885</v>
      </c>
      <c r="Q31" s="14" t="s">
        <v>886</v>
      </c>
      <c r="R31" s="14" t="s">
        <v>887</v>
      </c>
      <c r="S31" s="14" t="s">
        <v>541</v>
      </c>
      <c r="T31" s="14" t="s">
        <v>888</v>
      </c>
      <c r="U31" s="14" t="s">
        <v>889</v>
      </c>
      <c r="V31" s="15" t="s">
        <v>544</v>
      </c>
      <c r="W31" s="15" t="s">
        <v>545</v>
      </c>
      <c r="X31" s="14" t="s">
        <v>890</v>
      </c>
      <c r="Y31" s="31" t="s">
        <v>891</v>
      </c>
      <c r="Z31" s="33">
        <f t="shared" si="1"/>
        <v>73.734391</v>
      </c>
      <c r="AA31" s="13">
        <v>73.734391</v>
      </c>
      <c r="AB31" s="34">
        <v>0</v>
      </c>
      <c r="AC31" s="13">
        <v>0</v>
      </c>
      <c r="AD31" s="13">
        <v>0</v>
      </c>
      <c r="AE31" s="12">
        <v>120</v>
      </c>
      <c r="AF31" s="12" t="s">
        <v>892</v>
      </c>
      <c r="AG31" s="15" t="s">
        <v>549</v>
      </c>
      <c r="AH31" s="15" t="s">
        <v>549</v>
      </c>
      <c r="AI31" s="15" t="s">
        <v>549</v>
      </c>
      <c r="AJ31" s="13" t="s">
        <v>545</v>
      </c>
      <c r="AK31" s="15" t="s">
        <v>545</v>
      </c>
      <c r="AL31" s="15" t="s">
        <v>549</v>
      </c>
      <c r="AM31" s="15"/>
      <c r="AN31" s="15" t="s">
        <v>549</v>
      </c>
      <c r="AO31" s="15"/>
      <c r="AP31" s="41" t="s">
        <v>893</v>
      </c>
      <c r="AQ31" s="41" t="s">
        <v>894</v>
      </c>
    </row>
    <row r="32" s="3" customFormat="1" customHeight="1" spans="1:43">
      <c r="A32" s="11">
        <v>30</v>
      </c>
      <c r="B32" s="12" t="s">
        <v>895</v>
      </c>
      <c r="C32" s="18" t="s">
        <v>896</v>
      </c>
      <c r="D32" s="13" t="s">
        <v>897</v>
      </c>
      <c r="E32" s="13" t="s">
        <v>898</v>
      </c>
      <c r="F32" s="14" t="s">
        <v>899</v>
      </c>
      <c r="G32" s="15" t="s">
        <v>900</v>
      </c>
      <c r="H32" s="14" t="s">
        <v>749</v>
      </c>
      <c r="I32" s="14" t="s">
        <v>901</v>
      </c>
      <c r="J32" s="13" t="s">
        <v>902</v>
      </c>
      <c r="K32" s="14" t="s">
        <v>903</v>
      </c>
      <c r="L32" s="14" t="s">
        <v>904</v>
      </c>
      <c r="M32" s="14" t="s">
        <v>882</v>
      </c>
      <c r="N32" s="14" t="s">
        <v>883</v>
      </c>
      <c r="O32" s="17" t="s">
        <v>905</v>
      </c>
      <c r="P32" s="14"/>
      <c r="Q32" s="14" t="s">
        <v>906</v>
      </c>
      <c r="R32" s="14" t="s">
        <v>907</v>
      </c>
      <c r="S32" s="14" t="s">
        <v>908</v>
      </c>
      <c r="T32" s="14" t="s">
        <v>888</v>
      </c>
      <c r="U32" s="14" t="s">
        <v>889</v>
      </c>
      <c r="V32" s="15" t="s">
        <v>544</v>
      </c>
      <c r="W32" s="15" t="s">
        <v>545</v>
      </c>
      <c r="X32" s="14" t="s">
        <v>909</v>
      </c>
      <c r="Y32" s="14" t="s">
        <v>910</v>
      </c>
      <c r="Z32" s="35">
        <f t="shared" si="1"/>
        <v>1036.902423</v>
      </c>
      <c r="AA32" s="36">
        <v>154.594753</v>
      </c>
      <c r="AB32" s="34">
        <v>0</v>
      </c>
      <c r="AC32" s="13">
        <v>882.30767</v>
      </c>
      <c r="AD32" s="13">
        <v>0</v>
      </c>
      <c r="AE32" s="12">
        <v>7827</v>
      </c>
      <c r="AF32" s="12">
        <v>103</v>
      </c>
      <c r="AG32" s="15" t="s">
        <v>549</v>
      </c>
      <c r="AH32" s="15" t="s">
        <v>549</v>
      </c>
      <c r="AI32" s="15" t="s">
        <v>549</v>
      </c>
      <c r="AJ32" s="13" t="s">
        <v>545</v>
      </c>
      <c r="AK32" s="15" t="s">
        <v>549</v>
      </c>
      <c r="AL32" s="15" t="s">
        <v>549</v>
      </c>
      <c r="AM32" s="15"/>
      <c r="AN32" s="15" t="s">
        <v>549</v>
      </c>
      <c r="AO32" s="15"/>
      <c r="AP32" s="41" t="s">
        <v>893</v>
      </c>
      <c r="AQ32" s="41" t="s">
        <v>894</v>
      </c>
    </row>
    <row r="33" s="3" customFormat="1" customHeight="1" spans="1:43">
      <c r="A33" s="11">
        <v>31</v>
      </c>
      <c r="B33" s="12" t="s">
        <v>911</v>
      </c>
      <c r="C33" s="12" t="s">
        <v>912</v>
      </c>
      <c r="D33" s="12" t="s">
        <v>797</v>
      </c>
      <c r="E33" s="14" t="s">
        <v>913</v>
      </c>
      <c r="F33" s="13" t="s">
        <v>914</v>
      </c>
      <c r="G33" s="15" t="s">
        <v>529</v>
      </c>
      <c r="H33" s="15" t="s">
        <v>915</v>
      </c>
      <c r="I33" s="27" t="s">
        <v>916</v>
      </c>
      <c r="J33" s="27" t="s">
        <v>917</v>
      </c>
      <c r="K33" s="27" t="s">
        <v>916</v>
      </c>
      <c r="L33" s="27" t="s">
        <v>918</v>
      </c>
      <c r="M33" s="13" t="s">
        <v>882</v>
      </c>
      <c r="N33" s="13" t="s">
        <v>919</v>
      </c>
      <c r="O33" s="13" t="s">
        <v>920</v>
      </c>
      <c r="P33" s="13" t="s">
        <v>921</v>
      </c>
      <c r="Q33" s="13" t="s">
        <v>922</v>
      </c>
      <c r="R33" s="13" t="s">
        <v>809</v>
      </c>
      <c r="S33" s="14" t="s">
        <v>541</v>
      </c>
      <c r="T33" s="14" t="s">
        <v>810</v>
      </c>
      <c r="U33" s="15" t="s">
        <v>830</v>
      </c>
      <c r="V33" s="15" t="s">
        <v>544</v>
      </c>
      <c r="W33" s="15" t="s">
        <v>545</v>
      </c>
      <c r="X33" s="14" t="s">
        <v>546</v>
      </c>
      <c r="Y33" s="14" t="s">
        <v>547</v>
      </c>
      <c r="Z33" s="33">
        <f t="shared" si="1"/>
        <v>104.5</v>
      </c>
      <c r="AA33" s="13">
        <v>28.5</v>
      </c>
      <c r="AB33" s="34">
        <v>0</v>
      </c>
      <c r="AC33" s="13">
        <v>76</v>
      </c>
      <c r="AD33" s="13">
        <v>0</v>
      </c>
      <c r="AE33" s="12">
        <v>250</v>
      </c>
      <c r="AF33" s="12" t="s">
        <v>923</v>
      </c>
      <c r="AG33" s="15" t="s">
        <v>549</v>
      </c>
      <c r="AH33" s="15" t="s">
        <v>549</v>
      </c>
      <c r="AI33" s="15" t="s">
        <v>549</v>
      </c>
      <c r="AJ33" s="13" t="s">
        <v>545</v>
      </c>
      <c r="AK33" s="15" t="s">
        <v>545</v>
      </c>
      <c r="AL33" s="15" t="s">
        <v>549</v>
      </c>
      <c r="AM33" s="15"/>
      <c r="AN33" s="15" t="s">
        <v>549</v>
      </c>
      <c r="AO33" s="15"/>
      <c r="AP33" s="41" t="s">
        <v>924</v>
      </c>
      <c r="AQ33" s="41" t="s">
        <v>925</v>
      </c>
    </row>
    <row r="34" s="3" customFormat="1" customHeight="1" spans="1:43">
      <c r="A34" s="11">
        <v>32</v>
      </c>
      <c r="B34" s="12" t="s">
        <v>926</v>
      </c>
      <c r="C34" s="18" t="s">
        <v>927</v>
      </c>
      <c r="D34" s="13" t="s">
        <v>897</v>
      </c>
      <c r="E34" s="13" t="s">
        <v>898</v>
      </c>
      <c r="F34" s="14" t="s">
        <v>928</v>
      </c>
      <c r="G34" s="15" t="s">
        <v>900</v>
      </c>
      <c r="H34" s="14" t="s">
        <v>691</v>
      </c>
      <c r="I34" s="14" t="s">
        <v>929</v>
      </c>
      <c r="J34" s="13" t="s">
        <v>902</v>
      </c>
      <c r="K34" s="14" t="s">
        <v>930</v>
      </c>
      <c r="L34" s="14" t="s">
        <v>931</v>
      </c>
      <c r="M34" s="14" t="s">
        <v>882</v>
      </c>
      <c r="N34" s="14" t="s">
        <v>883</v>
      </c>
      <c r="O34" s="17" t="s">
        <v>932</v>
      </c>
      <c r="P34" s="14"/>
      <c r="Q34" s="14" t="s">
        <v>933</v>
      </c>
      <c r="R34" s="14" t="s">
        <v>907</v>
      </c>
      <c r="S34" s="14" t="s">
        <v>908</v>
      </c>
      <c r="T34" s="14" t="s">
        <v>888</v>
      </c>
      <c r="U34" s="14" t="s">
        <v>889</v>
      </c>
      <c r="V34" s="15" t="s">
        <v>544</v>
      </c>
      <c r="W34" s="15" t="s">
        <v>545</v>
      </c>
      <c r="X34" s="14" t="s">
        <v>934</v>
      </c>
      <c r="Y34" s="14" t="s">
        <v>935</v>
      </c>
      <c r="Z34" s="35">
        <f t="shared" si="1"/>
        <v>1062.280686</v>
      </c>
      <c r="AA34" s="36">
        <v>167.027602</v>
      </c>
      <c r="AB34" s="34">
        <v>0</v>
      </c>
      <c r="AC34" s="13">
        <v>895.253084</v>
      </c>
      <c r="AD34" s="13">
        <v>0</v>
      </c>
      <c r="AE34" s="12">
        <v>8023</v>
      </c>
      <c r="AF34" s="12">
        <v>6</v>
      </c>
      <c r="AG34" s="15" t="s">
        <v>549</v>
      </c>
      <c r="AH34" s="15" t="s">
        <v>549</v>
      </c>
      <c r="AI34" s="15" t="s">
        <v>549</v>
      </c>
      <c r="AJ34" s="13" t="s">
        <v>545</v>
      </c>
      <c r="AK34" s="15" t="s">
        <v>549</v>
      </c>
      <c r="AL34" s="15" t="s">
        <v>549</v>
      </c>
      <c r="AM34" s="15"/>
      <c r="AN34" s="15" t="s">
        <v>549</v>
      </c>
      <c r="AO34" s="15"/>
      <c r="AP34" s="41" t="s">
        <v>893</v>
      </c>
      <c r="AQ34" s="41" t="s">
        <v>894</v>
      </c>
    </row>
    <row r="35" s="3" customFormat="1" customHeight="1" spans="1:43">
      <c r="A35" s="11">
        <v>33</v>
      </c>
      <c r="B35" s="12" t="s">
        <v>936</v>
      </c>
      <c r="C35" s="12" t="s">
        <v>937</v>
      </c>
      <c r="D35" s="13" t="s">
        <v>897</v>
      </c>
      <c r="E35" s="13" t="s">
        <v>898</v>
      </c>
      <c r="F35" s="14" t="s">
        <v>938</v>
      </c>
      <c r="G35" s="15" t="s">
        <v>900</v>
      </c>
      <c r="H35" s="14" t="s">
        <v>768</v>
      </c>
      <c r="I35" s="14" t="s">
        <v>939</v>
      </c>
      <c r="J35" s="13" t="s">
        <v>902</v>
      </c>
      <c r="K35" s="14" t="s">
        <v>940</v>
      </c>
      <c r="L35" s="14" t="s">
        <v>941</v>
      </c>
      <c r="M35" s="14" t="s">
        <v>882</v>
      </c>
      <c r="N35" s="14" t="s">
        <v>883</v>
      </c>
      <c r="O35" s="17" t="s">
        <v>942</v>
      </c>
      <c r="P35" s="14"/>
      <c r="Q35" s="14" t="s">
        <v>943</v>
      </c>
      <c r="R35" s="14" t="s">
        <v>907</v>
      </c>
      <c r="S35" s="14" t="s">
        <v>908</v>
      </c>
      <c r="T35" s="14" t="s">
        <v>888</v>
      </c>
      <c r="U35" s="14" t="s">
        <v>889</v>
      </c>
      <c r="V35" s="15" t="s">
        <v>544</v>
      </c>
      <c r="W35" s="15" t="s">
        <v>545</v>
      </c>
      <c r="X35" s="14" t="s">
        <v>944</v>
      </c>
      <c r="Y35" s="31" t="s">
        <v>547</v>
      </c>
      <c r="Z35" s="35">
        <f t="shared" si="1"/>
        <v>1811.27306</v>
      </c>
      <c r="AA35" s="36">
        <v>292.64306</v>
      </c>
      <c r="AB35" s="34">
        <v>0</v>
      </c>
      <c r="AC35" s="13">
        <f>1168.63+350</f>
        <v>1518.63</v>
      </c>
      <c r="AD35" s="13">
        <v>0</v>
      </c>
      <c r="AE35" s="12">
        <v>1021</v>
      </c>
      <c r="AF35" s="12" t="s">
        <v>945</v>
      </c>
      <c r="AG35" s="15" t="s">
        <v>549</v>
      </c>
      <c r="AH35" s="15" t="s">
        <v>549</v>
      </c>
      <c r="AI35" s="15" t="s">
        <v>549</v>
      </c>
      <c r="AJ35" s="13" t="s">
        <v>545</v>
      </c>
      <c r="AK35" s="15" t="s">
        <v>549</v>
      </c>
      <c r="AL35" s="15" t="s">
        <v>549</v>
      </c>
      <c r="AM35" s="15"/>
      <c r="AN35" s="15" t="s">
        <v>549</v>
      </c>
      <c r="AO35" s="15"/>
      <c r="AP35" s="41" t="s">
        <v>893</v>
      </c>
      <c r="AQ35" s="41" t="s">
        <v>894</v>
      </c>
    </row>
    <row r="36" s="3" customFormat="1" customHeight="1" spans="1:43">
      <c r="A36" s="11">
        <v>34</v>
      </c>
      <c r="B36" s="12" t="s">
        <v>946</v>
      </c>
      <c r="C36" s="12" t="s">
        <v>947</v>
      </c>
      <c r="D36" s="13" t="s">
        <v>897</v>
      </c>
      <c r="E36" s="13" t="s">
        <v>898</v>
      </c>
      <c r="F36" s="14" t="s">
        <v>948</v>
      </c>
      <c r="G36" s="15" t="s">
        <v>900</v>
      </c>
      <c r="H36" s="14" t="s">
        <v>725</v>
      </c>
      <c r="I36" s="14" t="s">
        <v>949</v>
      </c>
      <c r="J36" s="13" t="s">
        <v>902</v>
      </c>
      <c r="K36" s="14" t="s">
        <v>950</v>
      </c>
      <c r="L36" s="14" t="s">
        <v>951</v>
      </c>
      <c r="M36" s="14" t="s">
        <v>882</v>
      </c>
      <c r="N36" s="14" t="s">
        <v>883</v>
      </c>
      <c r="O36" s="17" t="s">
        <v>952</v>
      </c>
      <c r="P36" s="14"/>
      <c r="Q36" s="14" t="s">
        <v>953</v>
      </c>
      <c r="R36" s="14" t="s">
        <v>907</v>
      </c>
      <c r="S36" s="14" t="s">
        <v>908</v>
      </c>
      <c r="T36" s="14" t="s">
        <v>888</v>
      </c>
      <c r="U36" s="14" t="s">
        <v>889</v>
      </c>
      <c r="V36" s="15" t="s">
        <v>544</v>
      </c>
      <c r="W36" s="15" t="s">
        <v>545</v>
      </c>
      <c r="X36" s="14" t="s">
        <v>954</v>
      </c>
      <c r="Y36" s="14" t="s">
        <v>955</v>
      </c>
      <c r="Z36" s="35">
        <f t="shared" si="1"/>
        <v>556.410057</v>
      </c>
      <c r="AA36" s="36">
        <v>76.676983</v>
      </c>
      <c r="AB36" s="34">
        <v>0</v>
      </c>
      <c r="AC36" s="13">
        <v>479.733074</v>
      </c>
      <c r="AD36" s="13">
        <v>0</v>
      </c>
      <c r="AE36" s="12">
        <v>939</v>
      </c>
      <c r="AF36" s="12" t="s">
        <v>956</v>
      </c>
      <c r="AG36" s="15" t="s">
        <v>549</v>
      </c>
      <c r="AH36" s="15" t="s">
        <v>549</v>
      </c>
      <c r="AI36" s="15" t="s">
        <v>549</v>
      </c>
      <c r="AJ36" s="13" t="s">
        <v>545</v>
      </c>
      <c r="AK36" s="15" t="s">
        <v>549</v>
      </c>
      <c r="AL36" s="15" t="s">
        <v>549</v>
      </c>
      <c r="AM36" s="15"/>
      <c r="AN36" s="15" t="s">
        <v>549</v>
      </c>
      <c r="AO36" s="15"/>
      <c r="AP36" s="41" t="s">
        <v>893</v>
      </c>
      <c r="AQ36" s="41" t="s">
        <v>894</v>
      </c>
    </row>
    <row r="37" s="3" customFormat="1" customHeight="1" spans="1:43">
      <c r="A37" s="11">
        <v>35</v>
      </c>
      <c r="B37" s="12" t="s">
        <v>957</v>
      </c>
      <c r="C37" s="18" t="s">
        <v>958</v>
      </c>
      <c r="D37" s="13" t="s">
        <v>897</v>
      </c>
      <c r="E37" s="13" t="s">
        <v>898</v>
      </c>
      <c r="F37" s="14" t="s">
        <v>959</v>
      </c>
      <c r="G37" s="15" t="s">
        <v>529</v>
      </c>
      <c r="H37" s="14" t="s">
        <v>713</v>
      </c>
      <c r="I37" s="14" t="s">
        <v>960</v>
      </c>
      <c r="J37" s="13" t="s">
        <v>902</v>
      </c>
      <c r="K37" s="14" t="s">
        <v>960</v>
      </c>
      <c r="L37" s="14" t="s">
        <v>960</v>
      </c>
      <c r="M37" s="14" t="s">
        <v>882</v>
      </c>
      <c r="N37" s="14" t="s">
        <v>883</v>
      </c>
      <c r="O37" s="14" t="s">
        <v>961</v>
      </c>
      <c r="P37" s="14"/>
      <c r="Q37" s="14" t="s">
        <v>962</v>
      </c>
      <c r="R37" s="14" t="s">
        <v>907</v>
      </c>
      <c r="S37" s="14" t="s">
        <v>908</v>
      </c>
      <c r="T37" s="14" t="s">
        <v>888</v>
      </c>
      <c r="U37" s="14" t="s">
        <v>889</v>
      </c>
      <c r="V37" s="15" t="s">
        <v>544</v>
      </c>
      <c r="W37" s="15" t="s">
        <v>545</v>
      </c>
      <c r="X37" s="31" t="s">
        <v>963</v>
      </c>
      <c r="Y37" s="31" t="s">
        <v>964</v>
      </c>
      <c r="Z37" s="33">
        <f t="shared" si="1"/>
        <v>900</v>
      </c>
      <c r="AA37" s="13">
        <v>900</v>
      </c>
      <c r="AB37" s="34">
        <v>0</v>
      </c>
      <c r="AC37" s="13">
        <v>0</v>
      </c>
      <c r="AD37" s="13">
        <v>0</v>
      </c>
      <c r="AE37" s="12">
        <v>8571</v>
      </c>
      <c r="AF37" s="12">
        <v>312</v>
      </c>
      <c r="AG37" s="15" t="s">
        <v>549</v>
      </c>
      <c r="AH37" s="15" t="s">
        <v>549</v>
      </c>
      <c r="AI37" s="15" t="s">
        <v>549</v>
      </c>
      <c r="AJ37" s="13" t="s">
        <v>545</v>
      </c>
      <c r="AK37" s="15" t="s">
        <v>549</v>
      </c>
      <c r="AL37" s="15" t="s">
        <v>549</v>
      </c>
      <c r="AM37" s="15"/>
      <c r="AN37" s="15" t="s">
        <v>549</v>
      </c>
      <c r="AO37" s="15"/>
      <c r="AP37" s="41" t="s">
        <v>893</v>
      </c>
      <c r="AQ37" s="41" t="s">
        <v>894</v>
      </c>
    </row>
    <row r="38" s="3" customFormat="1" customHeight="1" spans="1:43">
      <c r="A38" s="11">
        <v>36</v>
      </c>
      <c r="B38" s="12" t="s">
        <v>965</v>
      </c>
      <c r="C38" s="12" t="s">
        <v>966</v>
      </c>
      <c r="D38" s="12" t="s">
        <v>582</v>
      </c>
      <c r="E38" s="13" t="s">
        <v>583</v>
      </c>
      <c r="F38" s="14" t="s">
        <v>967</v>
      </c>
      <c r="G38" s="15" t="s">
        <v>529</v>
      </c>
      <c r="H38" s="14" t="s">
        <v>968</v>
      </c>
      <c r="I38" s="14" t="s">
        <v>969</v>
      </c>
      <c r="J38" s="13" t="s">
        <v>970</v>
      </c>
      <c r="K38" s="14" t="s">
        <v>969</v>
      </c>
      <c r="L38" s="14" t="s">
        <v>971</v>
      </c>
      <c r="M38" s="14" t="s">
        <v>972</v>
      </c>
      <c r="N38" s="14" t="s">
        <v>575</v>
      </c>
      <c r="O38" s="14" t="s">
        <v>973</v>
      </c>
      <c r="P38" s="14"/>
      <c r="Q38" s="14" t="s">
        <v>539</v>
      </c>
      <c r="R38" s="15" t="s">
        <v>564</v>
      </c>
      <c r="S38" s="14" t="s">
        <v>541</v>
      </c>
      <c r="T38" s="14" t="s">
        <v>542</v>
      </c>
      <c r="U38" s="14" t="s">
        <v>974</v>
      </c>
      <c r="V38" s="15" t="s">
        <v>544</v>
      </c>
      <c r="W38" s="15" t="s">
        <v>545</v>
      </c>
      <c r="X38" s="14" t="s">
        <v>546</v>
      </c>
      <c r="Y38" s="14" t="s">
        <v>547</v>
      </c>
      <c r="Z38" s="33">
        <f t="shared" si="1"/>
        <v>3</v>
      </c>
      <c r="AA38" s="13">
        <v>3</v>
      </c>
      <c r="AB38" s="34">
        <v>0</v>
      </c>
      <c r="AC38" s="13">
        <v>0</v>
      </c>
      <c r="AD38" s="13">
        <v>0</v>
      </c>
      <c r="AE38" s="12">
        <v>3</v>
      </c>
      <c r="AF38" s="12" t="s">
        <v>975</v>
      </c>
      <c r="AG38" s="15" t="s">
        <v>549</v>
      </c>
      <c r="AH38" s="15" t="s">
        <v>549</v>
      </c>
      <c r="AI38" s="15" t="s">
        <v>549</v>
      </c>
      <c r="AJ38" s="13" t="s">
        <v>545</v>
      </c>
      <c r="AK38" s="15" t="s">
        <v>549</v>
      </c>
      <c r="AL38" s="15" t="s">
        <v>549</v>
      </c>
      <c r="AM38" s="15"/>
      <c r="AN38" s="15" t="s">
        <v>549</v>
      </c>
      <c r="AO38" s="15"/>
      <c r="AP38" s="41" t="s">
        <v>550</v>
      </c>
      <c r="AQ38" s="41" t="s">
        <v>551</v>
      </c>
    </row>
    <row r="39" s="3" customFormat="1" customHeight="1" spans="1:43">
      <c r="A39" s="11">
        <v>37</v>
      </c>
      <c r="B39" s="16" t="s">
        <v>976</v>
      </c>
      <c r="C39" s="16" t="s">
        <v>977</v>
      </c>
      <c r="D39" s="12" t="s">
        <v>797</v>
      </c>
      <c r="E39" s="14" t="s">
        <v>798</v>
      </c>
      <c r="F39" s="15" t="s">
        <v>978</v>
      </c>
      <c r="G39" s="15" t="s">
        <v>529</v>
      </c>
      <c r="H39" s="15" t="s">
        <v>979</v>
      </c>
      <c r="I39" s="13" t="s">
        <v>980</v>
      </c>
      <c r="J39" s="13" t="s">
        <v>981</v>
      </c>
      <c r="K39" s="13" t="s">
        <v>980</v>
      </c>
      <c r="L39" s="27" t="s">
        <v>982</v>
      </c>
      <c r="M39" s="13" t="s">
        <v>804</v>
      </c>
      <c r="N39" s="13" t="s">
        <v>805</v>
      </c>
      <c r="O39" s="13" t="s">
        <v>806</v>
      </c>
      <c r="P39" s="13" t="s">
        <v>807</v>
      </c>
      <c r="Q39" s="13" t="s">
        <v>983</v>
      </c>
      <c r="R39" s="13" t="s">
        <v>809</v>
      </c>
      <c r="S39" s="14" t="s">
        <v>541</v>
      </c>
      <c r="T39" s="14" t="s">
        <v>810</v>
      </c>
      <c r="U39" s="15" t="s">
        <v>679</v>
      </c>
      <c r="V39" s="15" t="s">
        <v>544</v>
      </c>
      <c r="W39" s="15" t="s">
        <v>545</v>
      </c>
      <c r="X39" s="14" t="s">
        <v>546</v>
      </c>
      <c r="Y39" s="14" t="s">
        <v>547</v>
      </c>
      <c r="Z39" s="33">
        <f t="shared" si="1"/>
        <v>91.4</v>
      </c>
      <c r="AA39" s="13">
        <v>23.4</v>
      </c>
      <c r="AB39" s="34">
        <v>0</v>
      </c>
      <c r="AC39" s="13">
        <v>68</v>
      </c>
      <c r="AD39" s="13">
        <v>0</v>
      </c>
      <c r="AE39" s="12">
        <v>1025</v>
      </c>
      <c r="AF39" s="12">
        <v>11</v>
      </c>
      <c r="AG39" s="15" t="s">
        <v>549</v>
      </c>
      <c r="AH39" s="15" t="s">
        <v>549</v>
      </c>
      <c r="AI39" s="15" t="s">
        <v>549</v>
      </c>
      <c r="AJ39" s="13" t="s">
        <v>545</v>
      </c>
      <c r="AK39" s="15" t="s">
        <v>549</v>
      </c>
      <c r="AL39" s="15" t="s">
        <v>549</v>
      </c>
      <c r="AM39" s="15"/>
      <c r="AN39" s="15" t="s">
        <v>549</v>
      </c>
      <c r="AO39" s="15"/>
      <c r="AP39" s="41" t="s">
        <v>984</v>
      </c>
      <c r="AQ39" s="41" t="s">
        <v>985</v>
      </c>
    </row>
    <row r="40" s="3" customFormat="1" customHeight="1" spans="1:43">
      <c r="A40" s="11">
        <v>38</v>
      </c>
      <c r="B40" s="12" t="s">
        <v>986</v>
      </c>
      <c r="C40" s="12" t="s">
        <v>987</v>
      </c>
      <c r="D40" s="12" t="s">
        <v>797</v>
      </c>
      <c r="E40" s="14" t="s">
        <v>798</v>
      </c>
      <c r="F40" s="14" t="s">
        <v>988</v>
      </c>
      <c r="G40" s="15" t="s">
        <v>529</v>
      </c>
      <c r="H40" s="15" t="s">
        <v>979</v>
      </c>
      <c r="I40" s="13" t="s">
        <v>989</v>
      </c>
      <c r="J40" s="13" t="s">
        <v>990</v>
      </c>
      <c r="K40" s="13" t="s">
        <v>989</v>
      </c>
      <c r="L40" s="28" t="s">
        <v>991</v>
      </c>
      <c r="M40" s="13" t="s">
        <v>804</v>
      </c>
      <c r="N40" s="13" t="s">
        <v>805</v>
      </c>
      <c r="O40" s="13" t="s">
        <v>806</v>
      </c>
      <c r="P40" s="13" t="s">
        <v>807</v>
      </c>
      <c r="Q40" s="13" t="s">
        <v>992</v>
      </c>
      <c r="R40" s="13" t="s">
        <v>809</v>
      </c>
      <c r="S40" s="14" t="s">
        <v>541</v>
      </c>
      <c r="T40" s="14" t="s">
        <v>810</v>
      </c>
      <c r="U40" s="15" t="s">
        <v>679</v>
      </c>
      <c r="V40" s="15" t="s">
        <v>544</v>
      </c>
      <c r="W40" s="15" t="s">
        <v>545</v>
      </c>
      <c r="X40" s="14" t="s">
        <v>546</v>
      </c>
      <c r="Y40" s="14" t="s">
        <v>547</v>
      </c>
      <c r="Z40" s="33">
        <f t="shared" si="1"/>
        <v>65.65</v>
      </c>
      <c r="AA40" s="13">
        <v>17.65</v>
      </c>
      <c r="AB40" s="34">
        <v>0</v>
      </c>
      <c r="AC40" s="13">
        <v>48</v>
      </c>
      <c r="AD40" s="13">
        <v>0</v>
      </c>
      <c r="AE40" s="12">
        <v>832</v>
      </c>
      <c r="AF40" s="12">
        <v>28</v>
      </c>
      <c r="AG40" s="15" t="s">
        <v>549</v>
      </c>
      <c r="AH40" s="15" t="s">
        <v>549</v>
      </c>
      <c r="AI40" s="15" t="s">
        <v>549</v>
      </c>
      <c r="AJ40" s="13" t="s">
        <v>545</v>
      </c>
      <c r="AK40" s="15" t="s">
        <v>549</v>
      </c>
      <c r="AL40" s="15" t="s">
        <v>549</v>
      </c>
      <c r="AM40" s="15"/>
      <c r="AN40" s="15" t="s">
        <v>549</v>
      </c>
      <c r="AO40" s="15"/>
      <c r="AP40" s="41" t="s">
        <v>984</v>
      </c>
      <c r="AQ40" s="41" t="s">
        <v>985</v>
      </c>
    </row>
    <row r="41" s="3" customFormat="1" customHeight="1" spans="1:43">
      <c r="A41" s="11">
        <v>39</v>
      </c>
      <c r="B41" s="12" t="s">
        <v>993</v>
      </c>
      <c r="C41" s="12" t="s">
        <v>994</v>
      </c>
      <c r="D41" s="12" t="s">
        <v>797</v>
      </c>
      <c r="E41" s="14" t="s">
        <v>798</v>
      </c>
      <c r="F41" s="14" t="s">
        <v>995</v>
      </c>
      <c r="G41" s="15" t="s">
        <v>529</v>
      </c>
      <c r="H41" s="15" t="s">
        <v>996</v>
      </c>
      <c r="I41" s="13" t="s">
        <v>997</v>
      </c>
      <c r="J41" s="27" t="s">
        <v>998</v>
      </c>
      <c r="K41" s="13" t="s">
        <v>997</v>
      </c>
      <c r="L41" s="27" t="s">
        <v>999</v>
      </c>
      <c r="M41" s="13" t="s">
        <v>882</v>
      </c>
      <c r="N41" s="13" t="s">
        <v>919</v>
      </c>
      <c r="O41" s="13" t="s">
        <v>920</v>
      </c>
      <c r="P41" s="13" t="s">
        <v>921</v>
      </c>
      <c r="Q41" s="13" t="s">
        <v>1000</v>
      </c>
      <c r="R41" s="13" t="s">
        <v>809</v>
      </c>
      <c r="S41" s="14" t="s">
        <v>541</v>
      </c>
      <c r="T41" s="14" t="s">
        <v>810</v>
      </c>
      <c r="U41" s="15" t="s">
        <v>764</v>
      </c>
      <c r="V41" s="15" t="s">
        <v>544</v>
      </c>
      <c r="W41" s="15" t="s">
        <v>545</v>
      </c>
      <c r="X41" s="14" t="s">
        <v>546</v>
      </c>
      <c r="Y41" s="14" t="s">
        <v>547</v>
      </c>
      <c r="Z41" s="33">
        <f t="shared" si="1"/>
        <v>117.425</v>
      </c>
      <c r="AA41" s="13">
        <v>29.425</v>
      </c>
      <c r="AB41" s="34">
        <v>0</v>
      </c>
      <c r="AC41" s="13">
        <v>88</v>
      </c>
      <c r="AD41" s="13">
        <v>0</v>
      </c>
      <c r="AE41" s="12">
        <v>181</v>
      </c>
      <c r="AF41" s="12">
        <v>31</v>
      </c>
      <c r="AG41" s="15" t="s">
        <v>549</v>
      </c>
      <c r="AH41" s="15" t="s">
        <v>549</v>
      </c>
      <c r="AI41" s="15" t="s">
        <v>549</v>
      </c>
      <c r="AJ41" s="13" t="s">
        <v>545</v>
      </c>
      <c r="AK41" s="15" t="s">
        <v>545</v>
      </c>
      <c r="AL41" s="15" t="s">
        <v>549</v>
      </c>
      <c r="AM41" s="15"/>
      <c r="AN41" s="15" t="s">
        <v>549</v>
      </c>
      <c r="AO41" s="15"/>
      <c r="AP41" s="42" t="s">
        <v>1001</v>
      </c>
      <c r="AQ41" s="41" t="s">
        <v>1002</v>
      </c>
    </row>
    <row r="42" s="3" customFormat="1" customHeight="1" spans="1:43">
      <c r="A42" s="11">
        <v>40</v>
      </c>
      <c r="B42" s="12" t="s">
        <v>1003</v>
      </c>
      <c r="C42" s="12" t="s">
        <v>1004</v>
      </c>
      <c r="D42" s="12" t="s">
        <v>797</v>
      </c>
      <c r="E42" s="14" t="s">
        <v>798</v>
      </c>
      <c r="F42" s="14" t="s">
        <v>1005</v>
      </c>
      <c r="G42" s="15" t="s">
        <v>529</v>
      </c>
      <c r="H42" s="15" t="s">
        <v>996</v>
      </c>
      <c r="I42" s="13" t="s">
        <v>1006</v>
      </c>
      <c r="J42" s="27" t="s">
        <v>1007</v>
      </c>
      <c r="K42" s="13" t="s">
        <v>1006</v>
      </c>
      <c r="L42" s="27" t="s">
        <v>1008</v>
      </c>
      <c r="M42" s="13" t="s">
        <v>882</v>
      </c>
      <c r="N42" s="13" t="s">
        <v>919</v>
      </c>
      <c r="O42" s="13" t="s">
        <v>920</v>
      </c>
      <c r="P42" s="13" t="s">
        <v>921</v>
      </c>
      <c r="Q42" s="13" t="s">
        <v>922</v>
      </c>
      <c r="R42" s="13" t="s">
        <v>809</v>
      </c>
      <c r="S42" s="14" t="s">
        <v>541</v>
      </c>
      <c r="T42" s="14" t="s">
        <v>810</v>
      </c>
      <c r="U42" s="15" t="s">
        <v>764</v>
      </c>
      <c r="V42" s="15" t="s">
        <v>544</v>
      </c>
      <c r="W42" s="15" t="s">
        <v>545</v>
      </c>
      <c r="X42" s="14" t="s">
        <v>546</v>
      </c>
      <c r="Y42" s="14" t="s">
        <v>547</v>
      </c>
      <c r="Z42" s="33">
        <f t="shared" si="1"/>
        <v>71.22</v>
      </c>
      <c r="AA42" s="13">
        <v>17.22</v>
      </c>
      <c r="AB42" s="34">
        <v>0</v>
      </c>
      <c r="AC42" s="13">
        <v>54</v>
      </c>
      <c r="AD42" s="13">
        <v>0</v>
      </c>
      <c r="AE42" s="12">
        <v>190</v>
      </c>
      <c r="AF42" s="12">
        <v>33</v>
      </c>
      <c r="AG42" s="15" t="s">
        <v>549</v>
      </c>
      <c r="AH42" s="15" t="s">
        <v>549</v>
      </c>
      <c r="AI42" s="15" t="s">
        <v>549</v>
      </c>
      <c r="AJ42" s="13" t="s">
        <v>545</v>
      </c>
      <c r="AK42" s="15" t="s">
        <v>545</v>
      </c>
      <c r="AL42" s="15" t="s">
        <v>549</v>
      </c>
      <c r="AM42" s="15"/>
      <c r="AN42" s="15" t="s">
        <v>549</v>
      </c>
      <c r="AO42" s="15"/>
      <c r="AP42" s="42" t="s">
        <v>1001</v>
      </c>
      <c r="AQ42" s="41" t="s">
        <v>1002</v>
      </c>
    </row>
    <row r="43" s="3" customFormat="1" customHeight="1" spans="1:43">
      <c r="A43" s="11">
        <v>41</v>
      </c>
      <c r="B43" s="12" t="s">
        <v>1009</v>
      </c>
      <c r="C43" s="12" t="s">
        <v>1010</v>
      </c>
      <c r="D43" s="12" t="s">
        <v>797</v>
      </c>
      <c r="E43" s="14" t="s">
        <v>798</v>
      </c>
      <c r="F43" s="14" t="s">
        <v>1011</v>
      </c>
      <c r="G43" s="15" t="s">
        <v>529</v>
      </c>
      <c r="H43" s="15" t="s">
        <v>1012</v>
      </c>
      <c r="I43" s="13" t="s">
        <v>1013</v>
      </c>
      <c r="J43" s="27" t="s">
        <v>1014</v>
      </c>
      <c r="K43" s="13" t="s">
        <v>1013</v>
      </c>
      <c r="L43" s="27" t="s">
        <v>1015</v>
      </c>
      <c r="M43" s="13" t="s">
        <v>882</v>
      </c>
      <c r="N43" s="13" t="s">
        <v>919</v>
      </c>
      <c r="O43" s="13" t="s">
        <v>920</v>
      </c>
      <c r="P43" s="13" t="s">
        <v>921</v>
      </c>
      <c r="Q43" s="13" t="s">
        <v>1016</v>
      </c>
      <c r="R43" s="13" t="s">
        <v>809</v>
      </c>
      <c r="S43" s="14" t="s">
        <v>541</v>
      </c>
      <c r="T43" s="14" t="s">
        <v>810</v>
      </c>
      <c r="U43" s="15" t="s">
        <v>764</v>
      </c>
      <c r="V43" s="15" t="s">
        <v>544</v>
      </c>
      <c r="W43" s="15" t="s">
        <v>545</v>
      </c>
      <c r="X43" s="14" t="s">
        <v>546</v>
      </c>
      <c r="Y43" s="14" t="s">
        <v>547</v>
      </c>
      <c r="Z43" s="33">
        <f t="shared" si="1"/>
        <v>165</v>
      </c>
      <c r="AA43" s="13">
        <v>94.2</v>
      </c>
      <c r="AB43" s="34">
        <v>0</v>
      </c>
      <c r="AC43" s="13">
        <v>70.8</v>
      </c>
      <c r="AD43" s="13">
        <v>0</v>
      </c>
      <c r="AE43" s="12">
        <v>71</v>
      </c>
      <c r="AF43" s="12">
        <v>71</v>
      </c>
      <c r="AG43" s="15" t="s">
        <v>549</v>
      </c>
      <c r="AH43" s="15" t="s">
        <v>549</v>
      </c>
      <c r="AI43" s="15" t="s">
        <v>549</v>
      </c>
      <c r="AJ43" s="13" t="s">
        <v>545</v>
      </c>
      <c r="AK43" s="15" t="s">
        <v>549</v>
      </c>
      <c r="AL43" s="15" t="s">
        <v>549</v>
      </c>
      <c r="AM43" s="15"/>
      <c r="AN43" s="15" t="s">
        <v>549</v>
      </c>
      <c r="AO43" s="15"/>
      <c r="AP43" s="42" t="s">
        <v>1001</v>
      </c>
      <c r="AQ43" s="41" t="s">
        <v>1002</v>
      </c>
    </row>
    <row r="44" s="3" customFormat="1" customHeight="1" spans="1:43">
      <c r="A44" s="11">
        <v>42</v>
      </c>
      <c r="B44" s="16" t="s">
        <v>1017</v>
      </c>
      <c r="C44" s="16" t="s">
        <v>1018</v>
      </c>
      <c r="D44" s="12" t="s">
        <v>797</v>
      </c>
      <c r="E44" s="14" t="s">
        <v>798</v>
      </c>
      <c r="F44" s="13" t="s">
        <v>1019</v>
      </c>
      <c r="G44" s="15" t="s">
        <v>529</v>
      </c>
      <c r="H44" s="15" t="s">
        <v>879</v>
      </c>
      <c r="I44" s="13" t="s">
        <v>1020</v>
      </c>
      <c r="J44" s="13" t="s">
        <v>1021</v>
      </c>
      <c r="K44" s="13" t="s">
        <v>1020</v>
      </c>
      <c r="L44" s="14" t="s">
        <v>1022</v>
      </c>
      <c r="M44" s="14" t="s">
        <v>804</v>
      </c>
      <c r="N44" s="13" t="s">
        <v>805</v>
      </c>
      <c r="O44" s="13" t="s">
        <v>806</v>
      </c>
      <c r="P44" s="13" t="s">
        <v>807</v>
      </c>
      <c r="Q44" s="13" t="s">
        <v>1023</v>
      </c>
      <c r="R44" s="13" t="s">
        <v>809</v>
      </c>
      <c r="S44" s="14" t="s">
        <v>541</v>
      </c>
      <c r="T44" s="14" t="s">
        <v>810</v>
      </c>
      <c r="U44" s="15" t="s">
        <v>773</v>
      </c>
      <c r="V44" s="15" t="s">
        <v>544</v>
      </c>
      <c r="W44" s="15" t="s">
        <v>545</v>
      </c>
      <c r="X44" s="14" t="s">
        <v>546</v>
      </c>
      <c r="Y44" s="14" t="s">
        <v>547</v>
      </c>
      <c r="Z44" s="33">
        <f t="shared" si="1"/>
        <v>134.09</v>
      </c>
      <c r="AA44" s="13">
        <v>26.09</v>
      </c>
      <c r="AB44" s="34">
        <v>0</v>
      </c>
      <c r="AC44" s="13">
        <v>108</v>
      </c>
      <c r="AD44" s="13">
        <v>0</v>
      </c>
      <c r="AE44" s="12">
        <v>125</v>
      </c>
      <c r="AF44" s="12">
        <v>125</v>
      </c>
      <c r="AG44" s="15" t="s">
        <v>549</v>
      </c>
      <c r="AH44" s="15" t="s">
        <v>549</v>
      </c>
      <c r="AI44" s="15" t="s">
        <v>549</v>
      </c>
      <c r="AJ44" s="13" t="s">
        <v>545</v>
      </c>
      <c r="AK44" s="15" t="s">
        <v>545</v>
      </c>
      <c r="AL44" s="15" t="s">
        <v>549</v>
      </c>
      <c r="AM44" s="15"/>
      <c r="AN44" s="15" t="s">
        <v>549</v>
      </c>
      <c r="AO44" s="15"/>
      <c r="AP44" s="41" t="s">
        <v>1024</v>
      </c>
      <c r="AQ44" s="41" t="s">
        <v>1025</v>
      </c>
    </row>
    <row r="45" s="3" customFormat="1" customHeight="1" spans="1:43">
      <c r="A45" s="11">
        <v>43</v>
      </c>
      <c r="B45" s="16" t="s">
        <v>1026</v>
      </c>
      <c r="C45" s="16" t="s">
        <v>1027</v>
      </c>
      <c r="D45" s="12" t="s">
        <v>797</v>
      </c>
      <c r="E45" s="14" t="s">
        <v>798</v>
      </c>
      <c r="F45" s="13" t="s">
        <v>1028</v>
      </c>
      <c r="G45" s="15" t="s">
        <v>529</v>
      </c>
      <c r="H45" s="15" t="s">
        <v>879</v>
      </c>
      <c r="I45" s="13" t="s">
        <v>1029</v>
      </c>
      <c r="J45" s="13" t="s">
        <v>1030</v>
      </c>
      <c r="K45" s="13" t="s">
        <v>1029</v>
      </c>
      <c r="L45" s="14" t="s">
        <v>1031</v>
      </c>
      <c r="M45" s="14" t="s">
        <v>804</v>
      </c>
      <c r="N45" s="13" t="s">
        <v>805</v>
      </c>
      <c r="O45" s="13" t="s">
        <v>806</v>
      </c>
      <c r="P45" s="13" t="s">
        <v>807</v>
      </c>
      <c r="Q45" s="13" t="s">
        <v>1023</v>
      </c>
      <c r="R45" s="13" t="s">
        <v>809</v>
      </c>
      <c r="S45" s="14" t="s">
        <v>541</v>
      </c>
      <c r="T45" s="14" t="s">
        <v>810</v>
      </c>
      <c r="U45" s="15" t="s">
        <v>773</v>
      </c>
      <c r="V45" s="15" t="s">
        <v>544</v>
      </c>
      <c r="W45" s="15" t="s">
        <v>545</v>
      </c>
      <c r="X45" s="14" t="s">
        <v>546</v>
      </c>
      <c r="Y45" s="14" t="s">
        <v>547</v>
      </c>
      <c r="Z45" s="33">
        <f t="shared" si="1"/>
        <v>100.54</v>
      </c>
      <c r="AA45" s="13">
        <v>20.54</v>
      </c>
      <c r="AB45" s="34">
        <v>0</v>
      </c>
      <c r="AC45" s="13">
        <v>80</v>
      </c>
      <c r="AD45" s="13">
        <v>0</v>
      </c>
      <c r="AE45" s="12">
        <v>46</v>
      </c>
      <c r="AF45" s="12">
        <v>46</v>
      </c>
      <c r="AG45" s="15" t="s">
        <v>549</v>
      </c>
      <c r="AH45" s="15" t="s">
        <v>549</v>
      </c>
      <c r="AI45" s="15" t="s">
        <v>549</v>
      </c>
      <c r="AJ45" s="13" t="s">
        <v>545</v>
      </c>
      <c r="AK45" s="15" t="s">
        <v>545</v>
      </c>
      <c r="AL45" s="15" t="s">
        <v>549</v>
      </c>
      <c r="AM45" s="15"/>
      <c r="AN45" s="15" t="s">
        <v>549</v>
      </c>
      <c r="AO45" s="15"/>
      <c r="AP45" s="41" t="s">
        <v>1024</v>
      </c>
      <c r="AQ45" s="41" t="s">
        <v>1025</v>
      </c>
    </row>
    <row r="46" s="3" customFormat="1" customHeight="1" spans="1:43">
      <c r="A46" s="11">
        <v>44</v>
      </c>
      <c r="B46" s="16" t="s">
        <v>1032</v>
      </c>
      <c r="C46" s="24" t="s">
        <v>1033</v>
      </c>
      <c r="D46" s="12" t="s">
        <v>797</v>
      </c>
      <c r="E46" s="14" t="s">
        <v>798</v>
      </c>
      <c r="F46" s="13" t="s">
        <v>1034</v>
      </c>
      <c r="G46" s="15" t="s">
        <v>529</v>
      </c>
      <c r="H46" s="15" t="s">
        <v>879</v>
      </c>
      <c r="I46" s="13" t="s">
        <v>1035</v>
      </c>
      <c r="J46" s="13" t="s">
        <v>1036</v>
      </c>
      <c r="K46" s="13" t="s">
        <v>1035</v>
      </c>
      <c r="L46" s="14" t="s">
        <v>1037</v>
      </c>
      <c r="M46" s="14" t="s">
        <v>804</v>
      </c>
      <c r="N46" s="13" t="s">
        <v>805</v>
      </c>
      <c r="O46" s="13" t="s">
        <v>806</v>
      </c>
      <c r="P46" s="13" t="s">
        <v>807</v>
      </c>
      <c r="Q46" s="13" t="s">
        <v>1023</v>
      </c>
      <c r="R46" s="13" t="s">
        <v>809</v>
      </c>
      <c r="S46" s="14" t="s">
        <v>541</v>
      </c>
      <c r="T46" s="14" t="s">
        <v>810</v>
      </c>
      <c r="U46" s="15" t="s">
        <v>773</v>
      </c>
      <c r="V46" s="15" t="s">
        <v>544</v>
      </c>
      <c r="W46" s="15" t="s">
        <v>545</v>
      </c>
      <c r="X46" s="14" t="s">
        <v>546</v>
      </c>
      <c r="Y46" s="14" t="s">
        <v>547</v>
      </c>
      <c r="Z46" s="33">
        <f t="shared" si="1"/>
        <v>87.153</v>
      </c>
      <c r="AA46" s="13">
        <v>23.153</v>
      </c>
      <c r="AB46" s="34">
        <v>0</v>
      </c>
      <c r="AC46" s="13">
        <v>64</v>
      </c>
      <c r="AD46" s="13">
        <v>0</v>
      </c>
      <c r="AE46" s="12">
        <v>16</v>
      </c>
      <c r="AF46" s="12">
        <v>16</v>
      </c>
      <c r="AG46" s="15" t="s">
        <v>549</v>
      </c>
      <c r="AH46" s="15" t="s">
        <v>549</v>
      </c>
      <c r="AI46" s="15" t="s">
        <v>549</v>
      </c>
      <c r="AJ46" s="13" t="s">
        <v>545</v>
      </c>
      <c r="AK46" s="15" t="s">
        <v>545</v>
      </c>
      <c r="AL46" s="15" t="s">
        <v>549</v>
      </c>
      <c r="AM46" s="15"/>
      <c r="AN46" s="15" t="s">
        <v>549</v>
      </c>
      <c r="AO46" s="15"/>
      <c r="AP46" s="41" t="s">
        <v>1024</v>
      </c>
      <c r="AQ46" s="41" t="s">
        <v>1025</v>
      </c>
    </row>
    <row r="47" s="3" customFormat="1" customHeight="1" spans="1:43">
      <c r="A47" s="11">
        <v>45</v>
      </c>
      <c r="B47" s="12" t="s">
        <v>1038</v>
      </c>
      <c r="C47" s="12" t="s">
        <v>1039</v>
      </c>
      <c r="D47" s="12" t="s">
        <v>797</v>
      </c>
      <c r="E47" s="14" t="s">
        <v>798</v>
      </c>
      <c r="F47" s="13" t="s">
        <v>1040</v>
      </c>
      <c r="G47" s="15" t="s">
        <v>529</v>
      </c>
      <c r="H47" s="15" t="s">
        <v>879</v>
      </c>
      <c r="I47" s="13" t="s">
        <v>1041</v>
      </c>
      <c r="J47" s="13" t="s">
        <v>1042</v>
      </c>
      <c r="K47" s="13" t="s">
        <v>1041</v>
      </c>
      <c r="L47" s="14" t="s">
        <v>1043</v>
      </c>
      <c r="M47" s="14" t="s">
        <v>804</v>
      </c>
      <c r="N47" s="13" t="s">
        <v>805</v>
      </c>
      <c r="O47" s="13" t="s">
        <v>806</v>
      </c>
      <c r="P47" s="13" t="s">
        <v>807</v>
      </c>
      <c r="Q47" s="13" t="s">
        <v>1023</v>
      </c>
      <c r="R47" s="13" t="s">
        <v>809</v>
      </c>
      <c r="S47" s="14" t="s">
        <v>541</v>
      </c>
      <c r="T47" s="14" t="s">
        <v>810</v>
      </c>
      <c r="U47" s="15" t="s">
        <v>773</v>
      </c>
      <c r="V47" s="15" t="s">
        <v>544</v>
      </c>
      <c r="W47" s="15" t="s">
        <v>545</v>
      </c>
      <c r="X47" s="14" t="s">
        <v>546</v>
      </c>
      <c r="Y47" s="14" t="s">
        <v>547</v>
      </c>
      <c r="Z47" s="33">
        <f t="shared" si="1"/>
        <v>42.228</v>
      </c>
      <c r="AA47" s="13">
        <v>2.228</v>
      </c>
      <c r="AB47" s="34">
        <v>0</v>
      </c>
      <c r="AC47" s="13">
        <v>40</v>
      </c>
      <c r="AD47" s="13">
        <v>0</v>
      </c>
      <c r="AE47" s="12">
        <v>13</v>
      </c>
      <c r="AF47" s="12">
        <v>13</v>
      </c>
      <c r="AG47" s="15" t="s">
        <v>549</v>
      </c>
      <c r="AH47" s="15" t="s">
        <v>549</v>
      </c>
      <c r="AI47" s="15" t="s">
        <v>549</v>
      </c>
      <c r="AJ47" s="13" t="s">
        <v>545</v>
      </c>
      <c r="AK47" s="15" t="s">
        <v>545</v>
      </c>
      <c r="AL47" s="15" t="s">
        <v>549</v>
      </c>
      <c r="AM47" s="15"/>
      <c r="AN47" s="15" t="s">
        <v>549</v>
      </c>
      <c r="AO47" s="15"/>
      <c r="AP47" s="41" t="s">
        <v>1024</v>
      </c>
      <c r="AQ47" s="41" t="s">
        <v>1025</v>
      </c>
    </row>
    <row r="48" s="3" customFormat="1" customHeight="1" spans="1:43">
      <c r="A48" s="11">
        <v>46</v>
      </c>
      <c r="B48" s="12" t="s">
        <v>1044</v>
      </c>
      <c r="C48" s="12" t="s">
        <v>1045</v>
      </c>
      <c r="D48" s="12" t="s">
        <v>797</v>
      </c>
      <c r="E48" s="14" t="s">
        <v>913</v>
      </c>
      <c r="F48" s="13" t="s">
        <v>1046</v>
      </c>
      <c r="G48" s="15" t="s">
        <v>529</v>
      </c>
      <c r="H48" s="15" t="s">
        <v>1047</v>
      </c>
      <c r="I48" s="14" t="s">
        <v>1048</v>
      </c>
      <c r="J48" s="13" t="s">
        <v>1049</v>
      </c>
      <c r="K48" s="14" t="s">
        <v>1048</v>
      </c>
      <c r="L48" s="14" t="s">
        <v>1050</v>
      </c>
      <c r="M48" s="14" t="s">
        <v>804</v>
      </c>
      <c r="N48" s="13" t="s">
        <v>805</v>
      </c>
      <c r="O48" s="13" t="s">
        <v>806</v>
      </c>
      <c r="P48" s="13" t="s">
        <v>807</v>
      </c>
      <c r="Q48" s="13" t="s">
        <v>1023</v>
      </c>
      <c r="R48" s="13" t="s">
        <v>809</v>
      </c>
      <c r="S48" s="14" t="s">
        <v>541</v>
      </c>
      <c r="T48" s="14" t="s">
        <v>810</v>
      </c>
      <c r="U48" s="15" t="s">
        <v>773</v>
      </c>
      <c r="V48" s="15" t="s">
        <v>544</v>
      </c>
      <c r="W48" s="15" t="s">
        <v>545</v>
      </c>
      <c r="X48" s="14" t="s">
        <v>546</v>
      </c>
      <c r="Y48" s="14" t="s">
        <v>547</v>
      </c>
      <c r="Z48" s="33">
        <f t="shared" si="1"/>
        <v>161.26</v>
      </c>
      <c r="AA48" s="13">
        <f>49.5-20.24</f>
        <v>29.26</v>
      </c>
      <c r="AB48" s="34">
        <v>0</v>
      </c>
      <c r="AC48" s="13">
        <v>132</v>
      </c>
      <c r="AD48" s="13">
        <v>0</v>
      </c>
      <c r="AE48" s="12">
        <v>63</v>
      </c>
      <c r="AF48" s="12">
        <v>63</v>
      </c>
      <c r="AG48" s="15" t="s">
        <v>549</v>
      </c>
      <c r="AH48" s="15" t="s">
        <v>549</v>
      </c>
      <c r="AI48" s="15" t="s">
        <v>549</v>
      </c>
      <c r="AJ48" s="13" t="s">
        <v>545</v>
      </c>
      <c r="AK48" s="15" t="s">
        <v>549</v>
      </c>
      <c r="AL48" s="15" t="s">
        <v>549</v>
      </c>
      <c r="AM48" s="15"/>
      <c r="AN48" s="15" t="s">
        <v>549</v>
      </c>
      <c r="AO48" s="15"/>
      <c r="AP48" s="41" t="s">
        <v>1051</v>
      </c>
      <c r="AQ48" s="41" t="s">
        <v>1052</v>
      </c>
    </row>
    <row r="49" s="3" customFormat="1" customHeight="1" spans="1:43">
      <c r="A49" s="11">
        <v>47</v>
      </c>
      <c r="B49" s="12" t="s">
        <v>1053</v>
      </c>
      <c r="C49" s="12" t="s">
        <v>1054</v>
      </c>
      <c r="D49" s="12" t="s">
        <v>797</v>
      </c>
      <c r="E49" s="14" t="s">
        <v>913</v>
      </c>
      <c r="F49" s="14" t="s">
        <v>1055</v>
      </c>
      <c r="G49" s="15" t="s">
        <v>529</v>
      </c>
      <c r="H49" s="15" t="s">
        <v>1056</v>
      </c>
      <c r="I49" s="27" t="s">
        <v>1057</v>
      </c>
      <c r="J49" s="27" t="s">
        <v>1058</v>
      </c>
      <c r="K49" s="27" t="s">
        <v>1057</v>
      </c>
      <c r="L49" s="27" t="s">
        <v>1059</v>
      </c>
      <c r="M49" s="13" t="s">
        <v>882</v>
      </c>
      <c r="N49" s="13" t="s">
        <v>919</v>
      </c>
      <c r="O49" s="13" t="s">
        <v>920</v>
      </c>
      <c r="P49" s="13" t="s">
        <v>921</v>
      </c>
      <c r="Q49" s="13" t="s">
        <v>1060</v>
      </c>
      <c r="R49" s="13" t="s">
        <v>809</v>
      </c>
      <c r="S49" s="14" t="s">
        <v>541</v>
      </c>
      <c r="T49" s="14" t="s">
        <v>810</v>
      </c>
      <c r="U49" s="15" t="s">
        <v>655</v>
      </c>
      <c r="V49" s="15" t="s">
        <v>544</v>
      </c>
      <c r="W49" s="15" t="s">
        <v>545</v>
      </c>
      <c r="X49" s="14" t="s">
        <v>546</v>
      </c>
      <c r="Y49" s="14" t="s">
        <v>547</v>
      </c>
      <c r="Z49" s="33">
        <f t="shared" si="1"/>
        <v>254.815</v>
      </c>
      <c r="AA49" s="13">
        <v>62.815</v>
      </c>
      <c r="AB49" s="34">
        <v>0</v>
      </c>
      <c r="AC49" s="13">
        <v>192</v>
      </c>
      <c r="AD49" s="13">
        <v>0</v>
      </c>
      <c r="AE49" s="12">
        <v>658</v>
      </c>
      <c r="AF49" s="12">
        <v>20</v>
      </c>
      <c r="AG49" s="15" t="s">
        <v>549</v>
      </c>
      <c r="AH49" s="15" t="s">
        <v>549</v>
      </c>
      <c r="AI49" s="15" t="s">
        <v>549</v>
      </c>
      <c r="AJ49" s="13" t="s">
        <v>545</v>
      </c>
      <c r="AK49" s="15" t="s">
        <v>549</v>
      </c>
      <c r="AL49" s="15" t="s">
        <v>549</v>
      </c>
      <c r="AM49" s="15"/>
      <c r="AN49" s="15" t="s">
        <v>549</v>
      </c>
      <c r="AO49" s="15"/>
      <c r="AP49" s="11" t="s">
        <v>1061</v>
      </c>
      <c r="AQ49" s="11">
        <v>13983220550</v>
      </c>
    </row>
    <row r="50" s="3" customFormat="1" customHeight="1" spans="1:43">
      <c r="A50" s="11">
        <v>48</v>
      </c>
      <c r="B50" s="16" t="s">
        <v>1062</v>
      </c>
      <c r="C50" s="16" t="s">
        <v>1063</v>
      </c>
      <c r="D50" s="12" t="s">
        <v>797</v>
      </c>
      <c r="E50" s="14" t="s">
        <v>798</v>
      </c>
      <c r="F50" s="14" t="s">
        <v>1064</v>
      </c>
      <c r="G50" s="15" t="s">
        <v>529</v>
      </c>
      <c r="H50" s="15" t="s">
        <v>1056</v>
      </c>
      <c r="I50" s="27" t="s">
        <v>1065</v>
      </c>
      <c r="J50" s="27" t="s">
        <v>1065</v>
      </c>
      <c r="K50" s="27" t="s">
        <v>1065</v>
      </c>
      <c r="L50" s="27" t="s">
        <v>1066</v>
      </c>
      <c r="M50" s="13" t="s">
        <v>882</v>
      </c>
      <c r="N50" s="13" t="s">
        <v>919</v>
      </c>
      <c r="O50" s="13" t="s">
        <v>920</v>
      </c>
      <c r="P50" s="13" t="s">
        <v>921</v>
      </c>
      <c r="Q50" s="13" t="s">
        <v>922</v>
      </c>
      <c r="R50" s="13" t="s">
        <v>809</v>
      </c>
      <c r="S50" s="14" t="s">
        <v>541</v>
      </c>
      <c r="T50" s="14" t="s">
        <v>810</v>
      </c>
      <c r="U50" s="15" t="s">
        <v>655</v>
      </c>
      <c r="V50" s="15" t="s">
        <v>544</v>
      </c>
      <c r="W50" s="15" t="s">
        <v>545</v>
      </c>
      <c r="X50" s="14" t="s">
        <v>546</v>
      </c>
      <c r="Y50" s="14" t="s">
        <v>547</v>
      </c>
      <c r="Z50" s="33">
        <f t="shared" si="1"/>
        <v>91.773</v>
      </c>
      <c r="AA50" s="13">
        <v>23.773</v>
      </c>
      <c r="AB50" s="34">
        <v>0</v>
      </c>
      <c r="AC50" s="13">
        <v>68</v>
      </c>
      <c r="AD50" s="13">
        <v>0</v>
      </c>
      <c r="AE50" s="12">
        <v>730</v>
      </c>
      <c r="AF50" s="12">
        <v>33</v>
      </c>
      <c r="AG50" s="15" t="s">
        <v>549</v>
      </c>
      <c r="AH50" s="15" t="s">
        <v>549</v>
      </c>
      <c r="AI50" s="15" t="s">
        <v>549</v>
      </c>
      <c r="AJ50" s="13" t="s">
        <v>545</v>
      </c>
      <c r="AK50" s="15" t="s">
        <v>549</v>
      </c>
      <c r="AL50" s="15" t="s">
        <v>549</v>
      </c>
      <c r="AM50" s="15"/>
      <c r="AN50" s="15" t="s">
        <v>549</v>
      </c>
      <c r="AO50" s="15"/>
      <c r="AP50" s="11" t="s">
        <v>1061</v>
      </c>
      <c r="AQ50" s="11">
        <v>13983220550</v>
      </c>
    </row>
    <row r="51" s="3" customFormat="1" customHeight="1" spans="1:43">
      <c r="A51" s="11">
        <v>49</v>
      </c>
      <c r="B51" s="12" t="s">
        <v>1067</v>
      </c>
      <c r="C51" s="12" t="s">
        <v>1068</v>
      </c>
      <c r="D51" s="12" t="s">
        <v>797</v>
      </c>
      <c r="E51" s="14" t="s">
        <v>798</v>
      </c>
      <c r="F51" s="14" t="s">
        <v>1069</v>
      </c>
      <c r="G51" s="15" t="s">
        <v>529</v>
      </c>
      <c r="H51" s="15" t="s">
        <v>1070</v>
      </c>
      <c r="I51" s="27" t="s">
        <v>1071</v>
      </c>
      <c r="J51" s="27" t="s">
        <v>1071</v>
      </c>
      <c r="K51" s="27" t="s">
        <v>1071</v>
      </c>
      <c r="L51" s="27" t="s">
        <v>1072</v>
      </c>
      <c r="M51" s="13" t="s">
        <v>882</v>
      </c>
      <c r="N51" s="13" t="s">
        <v>919</v>
      </c>
      <c r="O51" s="13" t="s">
        <v>920</v>
      </c>
      <c r="P51" s="13" t="s">
        <v>921</v>
      </c>
      <c r="Q51" s="13" t="s">
        <v>1073</v>
      </c>
      <c r="R51" s="13" t="s">
        <v>809</v>
      </c>
      <c r="S51" s="14" t="s">
        <v>541</v>
      </c>
      <c r="T51" s="14" t="s">
        <v>810</v>
      </c>
      <c r="U51" s="15" t="s">
        <v>655</v>
      </c>
      <c r="V51" s="15" t="s">
        <v>544</v>
      </c>
      <c r="W51" s="15" t="s">
        <v>545</v>
      </c>
      <c r="X51" s="14" t="s">
        <v>546</v>
      </c>
      <c r="Y51" s="14" t="s">
        <v>547</v>
      </c>
      <c r="Z51" s="33">
        <f t="shared" si="1"/>
        <v>24.75</v>
      </c>
      <c r="AA51" s="13">
        <v>6.75</v>
      </c>
      <c r="AB51" s="34">
        <v>0</v>
      </c>
      <c r="AC51" s="13">
        <v>18</v>
      </c>
      <c r="AD51" s="13">
        <v>0</v>
      </c>
      <c r="AE51" s="12">
        <v>202</v>
      </c>
      <c r="AF51" s="12">
        <v>4</v>
      </c>
      <c r="AG51" s="15" t="s">
        <v>549</v>
      </c>
      <c r="AH51" s="15" t="s">
        <v>549</v>
      </c>
      <c r="AI51" s="15" t="s">
        <v>549</v>
      </c>
      <c r="AJ51" s="13" t="s">
        <v>545</v>
      </c>
      <c r="AK51" s="15" t="s">
        <v>549</v>
      </c>
      <c r="AL51" s="15" t="s">
        <v>549</v>
      </c>
      <c r="AM51" s="15"/>
      <c r="AN51" s="15" t="s">
        <v>549</v>
      </c>
      <c r="AO51" s="15"/>
      <c r="AP51" s="11" t="s">
        <v>1074</v>
      </c>
      <c r="AQ51" s="11">
        <v>15320522348</v>
      </c>
    </row>
    <row r="52" s="3" customFormat="1" customHeight="1" spans="1:43">
      <c r="A52" s="11">
        <v>50</v>
      </c>
      <c r="B52" s="12" t="s">
        <v>1075</v>
      </c>
      <c r="C52" s="12" t="s">
        <v>1076</v>
      </c>
      <c r="D52" s="12" t="s">
        <v>797</v>
      </c>
      <c r="E52" s="14" t="s">
        <v>913</v>
      </c>
      <c r="F52" s="14" t="s">
        <v>1077</v>
      </c>
      <c r="G52" s="15" t="s">
        <v>529</v>
      </c>
      <c r="H52" s="15" t="s">
        <v>1078</v>
      </c>
      <c r="I52" s="27" t="s">
        <v>1079</v>
      </c>
      <c r="J52" s="27" t="s">
        <v>1080</v>
      </c>
      <c r="K52" s="27" t="s">
        <v>1079</v>
      </c>
      <c r="L52" s="27" t="s">
        <v>1081</v>
      </c>
      <c r="M52" s="13" t="s">
        <v>882</v>
      </c>
      <c r="N52" s="13" t="s">
        <v>919</v>
      </c>
      <c r="O52" s="13" t="s">
        <v>920</v>
      </c>
      <c r="P52" s="13" t="s">
        <v>921</v>
      </c>
      <c r="Q52" s="13" t="s">
        <v>1082</v>
      </c>
      <c r="R52" s="13" t="s">
        <v>809</v>
      </c>
      <c r="S52" s="14" t="s">
        <v>541</v>
      </c>
      <c r="T52" s="14" t="s">
        <v>810</v>
      </c>
      <c r="U52" s="15" t="s">
        <v>655</v>
      </c>
      <c r="V52" s="15" t="s">
        <v>544</v>
      </c>
      <c r="W52" s="15" t="s">
        <v>545</v>
      </c>
      <c r="X52" s="14" t="s">
        <v>546</v>
      </c>
      <c r="Y52" s="14" t="s">
        <v>547</v>
      </c>
      <c r="Z52" s="33">
        <f t="shared" si="1"/>
        <v>263.89</v>
      </c>
      <c r="AA52" s="13">
        <f>75-11.11</f>
        <v>63.89</v>
      </c>
      <c r="AB52" s="34">
        <v>0</v>
      </c>
      <c r="AC52" s="13">
        <v>200</v>
      </c>
      <c r="AD52" s="13">
        <v>0</v>
      </c>
      <c r="AE52" s="12">
        <v>1253</v>
      </c>
      <c r="AF52" s="12">
        <v>54</v>
      </c>
      <c r="AG52" s="15" t="s">
        <v>549</v>
      </c>
      <c r="AH52" s="15" t="s">
        <v>549</v>
      </c>
      <c r="AI52" s="15" t="s">
        <v>549</v>
      </c>
      <c r="AJ52" s="13" t="s">
        <v>545</v>
      </c>
      <c r="AK52" s="15" t="s">
        <v>549</v>
      </c>
      <c r="AL52" s="15" t="s">
        <v>549</v>
      </c>
      <c r="AM52" s="15"/>
      <c r="AN52" s="15" t="s">
        <v>549</v>
      </c>
      <c r="AO52" s="15"/>
      <c r="AP52" s="11" t="s">
        <v>1083</v>
      </c>
      <c r="AQ52" s="11" t="s">
        <v>1084</v>
      </c>
    </row>
    <row r="53" s="3" customFormat="1" customHeight="1" spans="1:43">
      <c r="A53" s="11">
        <v>51</v>
      </c>
      <c r="B53" s="12" t="s">
        <v>1085</v>
      </c>
      <c r="C53" s="12" t="s">
        <v>1086</v>
      </c>
      <c r="D53" s="12" t="s">
        <v>797</v>
      </c>
      <c r="E53" s="14" t="s">
        <v>913</v>
      </c>
      <c r="F53" s="13" t="s">
        <v>1087</v>
      </c>
      <c r="G53" s="15" t="s">
        <v>529</v>
      </c>
      <c r="H53" s="15" t="s">
        <v>915</v>
      </c>
      <c r="I53" s="27" t="s">
        <v>1088</v>
      </c>
      <c r="J53" s="27" t="s">
        <v>1089</v>
      </c>
      <c r="K53" s="27" t="s">
        <v>1088</v>
      </c>
      <c r="L53" s="27" t="s">
        <v>1090</v>
      </c>
      <c r="M53" s="13" t="s">
        <v>882</v>
      </c>
      <c r="N53" s="13" t="s">
        <v>919</v>
      </c>
      <c r="O53" s="13" t="s">
        <v>920</v>
      </c>
      <c r="P53" s="13" t="s">
        <v>921</v>
      </c>
      <c r="Q53" s="13" t="s">
        <v>1091</v>
      </c>
      <c r="R53" s="13" t="s">
        <v>809</v>
      </c>
      <c r="S53" s="14" t="s">
        <v>541</v>
      </c>
      <c r="T53" s="14" t="s">
        <v>810</v>
      </c>
      <c r="U53" s="15" t="s">
        <v>830</v>
      </c>
      <c r="V53" s="15" t="s">
        <v>544</v>
      </c>
      <c r="W53" s="15" t="s">
        <v>545</v>
      </c>
      <c r="X53" s="14" t="s">
        <v>546</v>
      </c>
      <c r="Y53" s="14" t="s">
        <v>547</v>
      </c>
      <c r="Z53" s="33">
        <f t="shared" si="1"/>
        <v>149.6</v>
      </c>
      <c r="AA53" s="13">
        <v>40.8</v>
      </c>
      <c r="AB53" s="34">
        <v>0</v>
      </c>
      <c r="AC53" s="13">
        <v>108.8</v>
      </c>
      <c r="AD53" s="13">
        <v>0</v>
      </c>
      <c r="AE53" s="12">
        <v>272</v>
      </c>
      <c r="AF53" s="12">
        <v>34</v>
      </c>
      <c r="AG53" s="15" t="s">
        <v>549</v>
      </c>
      <c r="AH53" s="15" t="s">
        <v>549</v>
      </c>
      <c r="AI53" s="15" t="s">
        <v>549</v>
      </c>
      <c r="AJ53" s="13" t="s">
        <v>545</v>
      </c>
      <c r="AK53" s="15" t="s">
        <v>545</v>
      </c>
      <c r="AL53" s="15" t="s">
        <v>549</v>
      </c>
      <c r="AM53" s="15"/>
      <c r="AN53" s="15" t="s">
        <v>549</v>
      </c>
      <c r="AO53" s="15"/>
      <c r="AP53" s="41" t="s">
        <v>924</v>
      </c>
      <c r="AQ53" s="41" t="s">
        <v>925</v>
      </c>
    </row>
    <row r="54" s="3" customFormat="1" customHeight="1" spans="1:43">
      <c r="A54" s="11">
        <v>52</v>
      </c>
      <c r="B54" s="12" t="s">
        <v>1092</v>
      </c>
      <c r="C54" s="12" t="s">
        <v>1093</v>
      </c>
      <c r="D54" s="12" t="s">
        <v>797</v>
      </c>
      <c r="E54" s="14" t="s">
        <v>798</v>
      </c>
      <c r="F54" s="13" t="s">
        <v>1094</v>
      </c>
      <c r="G54" s="15" t="s">
        <v>529</v>
      </c>
      <c r="H54" s="15" t="s">
        <v>1095</v>
      </c>
      <c r="I54" s="27" t="s">
        <v>1096</v>
      </c>
      <c r="J54" s="13" t="s">
        <v>1097</v>
      </c>
      <c r="K54" s="27" t="s">
        <v>1096</v>
      </c>
      <c r="L54" s="27" t="s">
        <v>1098</v>
      </c>
      <c r="M54" s="13" t="s">
        <v>804</v>
      </c>
      <c r="N54" s="13" t="s">
        <v>805</v>
      </c>
      <c r="O54" s="13" t="s">
        <v>806</v>
      </c>
      <c r="P54" s="13" t="s">
        <v>807</v>
      </c>
      <c r="Q54" s="13" t="s">
        <v>1023</v>
      </c>
      <c r="R54" s="13" t="s">
        <v>1099</v>
      </c>
      <c r="S54" s="14" t="s">
        <v>1100</v>
      </c>
      <c r="T54" s="14" t="s">
        <v>810</v>
      </c>
      <c r="U54" s="13" t="s">
        <v>1095</v>
      </c>
      <c r="V54" s="15" t="s">
        <v>544</v>
      </c>
      <c r="W54" s="15" t="s">
        <v>545</v>
      </c>
      <c r="X54" s="14" t="s">
        <v>546</v>
      </c>
      <c r="Y54" s="14" t="s">
        <v>629</v>
      </c>
      <c r="Z54" s="33">
        <f t="shared" si="1"/>
        <v>106.04</v>
      </c>
      <c r="AA54" s="13">
        <v>18.04</v>
      </c>
      <c r="AB54" s="34">
        <v>0</v>
      </c>
      <c r="AC54" s="13">
        <v>88</v>
      </c>
      <c r="AD54" s="13">
        <v>0</v>
      </c>
      <c r="AE54" s="12">
        <v>176</v>
      </c>
      <c r="AF54" s="12">
        <v>31</v>
      </c>
      <c r="AG54" s="15" t="s">
        <v>549</v>
      </c>
      <c r="AH54" s="15" t="s">
        <v>549</v>
      </c>
      <c r="AI54" s="15" t="s">
        <v>549</v>
      </c>
      <c r="AJ54" s="13" t="s">
        <v>545</v>
      </c>
      <c r="AK54" s="15" t="s">
        <v>549</v>
      </c>
      <c r="AL54" s="15" t="s">
        <v>549</v>
      </c>
      <c r="AM54" s="15"/>
      <c r="AN54" s="15" t="s">
        <v>549</v>
      </c>
      <c r="AO54" s="15"/>
      <c r="AP54" s="41" t="s">
        <v>1101</v>
      </c>
      <c r="AQ54" s="41" t="s">
        <v>1102</v>
      </c>
    </row>
    <row r="55" s="3" customFormat="1" customHeight="1" spans="1:43">
      <c r="A55" s="11">
        <v>53</v>
      </c>
      <c r="B55" s="12" t="s">
        <v>1103</v>
      </c>
      <c r="C55" s="12" t="s">
        <v>1104</v>
      </c>
      <c r="D55" s="12" t="s">
        <v>797</v>
      </c>
      <c r="E55" s="14" t="s">
        <v>798</v>
      </c>
      <c r="F55" s="13" t="s">
        <v>1105</v>
      </c>
      <c r="G55" s="15" t="s">
        <v>529</v>
      </c>
      <c r="H55" s="15" t="s">
        <v>1095</v>
      </c>
      <c r="I55" s="27" t="s">
        <v>1106</v>
      </c>
      <c r="J55" s="13" t="s">
        <v>1107</v>
      </c>
      <c r="K55" s="27" t="s">
        <v>1106</v>
      </c>
      <c r="L55" s="27" t="s">
        <v>1108</v>
      </c>
      <c r="M55" s="13" t="s">
        <v>804</v>
      </c>
      <c r="N55" s="13" t="s">
        <v>805</v>
      </c>
      <c r="O55" s="13" t="s">
        <v>806</v>
      </c>
      <c r="P55" s="13" t="s">
        <v>807</v>
      </c>
      <c r="Q55" s="13" t="s">
        <v>1023</v>
      </c>
      <c r="R55" s="13" t="s">
        <v>1099</v>
      </c>
      <c r="S55" s="14" t="s">
        <v>1100</v>
      </c>
      <c r="T55" s="14" t="s">
        <v>810</v>
      </c>
      <c r="U55" s="13" t="s">
        <v>1095</v>
      </c>
      <c r="V55" s="15" t="s">
        <v>544</v>
      </c>
      <c r="W55" s="15" t="s">
        <v>545</v>
      </c>
      <c r="X55" s="14" t="s">
        <v>546</v>
      </c>
      <c r="Y55" s="14" t="s">
        <v>629</v>
      </c>
      <c r="Z55" s="33">
        <f t="shared" si="1"/>
        <v>137.5</v>
      </c>
      <c r="AA55" s="13">
        <v>37.5</v>
      </c>
      <c r="AB55" s="34">
        <v>0</v>
      </c>
      <c r="AC55" s="13">
        <v>100</v>
      </c>
      <c r="AD55" s="13">
        <v>0</v>
      </c>
      <c r="AE55" s="12">
        <v>244</v>
      </c>
      <c r="AF55" s="12">
        <v>39</v>
      </c>
      <c r="AG55" s="15" t="s">
        <v>549</v>
      </c>
      <c r="AH55" s="15" t="s">
        <v>549</v>
      </c>
      <c r="AI55" s="15" t="s">
        <v>549</v>
      </c>
      <c r="AJ55" s="13" t="s">
        <v>545</v>
      </c>
      <c r="AK55" s="15" t="s">
        <v>549</v>
      </c>
      <c r="AL55" s="15" t="s">
        <v>549</v>
      </c>
      <c r="AM55" s="15"/>
      <c r="AN55" s="15" t="s">
        <v>549</v>
      </c>
      <c r="AO55" s="15"/>
      <c r="AP55" s="41" t="s">
        <v>1101</v>
      </c>
      <c r="AQ55" s="41" t="s">
        <v>1102</v>
      </c>
    </row>
    <row r="56" s="3" customFormat="1" customHeight="1" spans="1:43">
      <c r="A56" s="11">
        <v>54</v>
      </c>
      <c r="B56" s="12" t="s">
        <v>1109</v>
      </c>
      <c r="C56" s="12" t="s">
        <v>1110</v>
      </c>
      <c r="D56" s="12" t="s">
        <v>797</v>
      </c>
      <c r="E56" s="14" t="s">
        <v>798</v>
      </c>
      <c r="F56" s="13" t="s">
        <v>1111</v>
      </c>
      <c r="G56" s="15" t="s">
        <v>529</v>
      </c>
      <c r="H56" s="15" t="s">
        <v>1112</v>
      </c>
      <c r="I56" s="27" t="s">
        <v>1113</v>
      </c>
      <c r="J56" s="13" t="s">
        <v>1114</v>
      </c>
      <c r="K56" s="27" t="s">
        <v>1113</v>
      </c>
      <c r="L56" s="27" t="s">
        <v>1115</v>
      </c>
      <c r="M56" s="13" t="s">
        <v>804</v>
      </c>
      <c r="N56" s="13" t="s">
        <v>805</v>
      </c>
      <c r="O56" s="13" t="s">
        <v>806</v>
      </c>
      <c r="P56" s="13" t="s">
        <v>807</v>
      </c>
      <c r="Q56" s="13" t="s">
        <v>1023</v>
      </c>
      <c r="R56" s="13" t="s">
        <v>1099</v>
      </c>
      <c r="S56" s="14" t="s">
        <v>1100</v>
      </c>
      <c r="T56" s="14" t="s">
        <v>810</v>
      </c>
      <c r="U56" s="13" t="s">
        <v>1112</v>
      </c>
      <c r="V56" s="15" t="s">
        <v>544</v>
      </c>
      <c r="W56" s="15" t="s">
        <v>545</v>
      </c>
      <c r="X56" s="14" t="s">
        <v>546</v>
      </c>
      <c r="Y56" s="14" t="s">
        <v>629</v>
      </c>
      <c r="Z56" s="33">
        <f t="shared" si="1"/>
        <v>69.615</v>
      </c>
      <c r="AA56" s="13">
        <v>9.615</v>
      </c>
      <c r="AB56" s="34">
        <v>0</v>
      </c>
      <c r="AC56" s="13">
        <v>60</v>
      </c>
      <c r="AD56" s="13">
        <v>0</v>
      </c>
      <c r="AE56" s="12">
        <v>125</v>
      </c>
      <c r="AF56" s="12">
        <v>19</v>
      </c>
      <c r="AG56" s="15" t="s">
        <v>549</v>
      </c>
      <c r="AH56" s="15" t="s">
        <v>549</v>
      </c>
      <c r="AI56" s="15" t="s">
        <v>549</v>
      </c>
      <c r="AJ56" s="13" t="s">
        <v>545</v>
      </c>
      <c r="AK56" s="15" t="s">
        <v>549</v>
      </c>
      <c r="AL56" s="15" t="s">
        <v>549</v>
      </c>
      <c r="AM56" s="15"/>
      <c r="AN56" s="15" t="s">
        <v>549</v>
      </c>
      <c r="AO56" s="15"/>
      <c r="AP56" s="41" t="s">
        <v>1101</v>
      </c>
      <c r="AQ56" s="41" t="s">
        <v>1102</v>
      </c>
    </row>
    <row r="57" s="3" customFormat="1" customHeight="1" spans="1:43">
      <c r="A57" s="11">
        <v>55</v>
      </c>
      <c r="B57" s="12" t="s">
        <v>1116</v>
      </c>
      <c r="C57" s="12" t="s">
        <v>1117</v>
      </c>
      <c r="D57" s="12" t="s">
        <v>797</v>
      </c>
      <c r="E57" s="14" t="s">
        <v>798</v>
      </c>
      <c r="F57" s="14" t="s">
        <v>1118</v>
      </c>
      <c r="G57" s="15" t="s">
        <v>529</v>
      </c>
      <c r="H57" s="15" t="s">
        <v>1119</v>
      </c>
      <c r="I57" s="13" t="s">
        <v>1120</v>
      </c>
      <c r="J57" s="13" t="s">
        <v>981</v>
      </c>
      <c r="K57" s="13" t="s">
        <v>1121</v>
      </c>
      <c r="L57" s="27" t="s">
        <v>1122</v>
      </c>
      <c r="M57" s="13" t="s">
        <v>804</v>
      </c>
      <c r="N57" s="13" t="s">
        <v>805</v>
      </c>
      <c r="O57" s="13" t="s">
        <v>806</v>
      </c>
      <c r="P57" s="13" t="s">
        <v>807</v>
      </c>
      <c r="Q57" s="13" t="s">
        <v>983</v>
      </c>
      <c r="R57" s="13" t="s">
        <v>809</v>
      </c>
      <c r="S57" s="14" t="s">
        <v>541</v>
      </c>
      <c r="T57" s="14" t="s">
        <v>810</v>
      </c>
      <c r="U57" s="15" t="s">
        <v>641</v>
      </c>
      <c r="V57" s="15" t="s">
        <v>544</v>
      </c>
      <c r="W57" s="15" t="s">
        <v>545</v>
      </c>
      <c r="X57" s="14" t="s">
        <v>546</v>
      </c>
      <c r="Y57" s="14" t="s">
        <v>547</v>
      </c>
      <c r="Z57" s="33">
        <f t="shared" si="1"/>
        <v>132.055</v>
      </c>
      <c r="AA57" s="13">
        <f>37.5-5.445</f>
        <v>32.055</v>
      </c>
      <c r="AB57" s="34">
        <v>0</v>
      </c>
      <c r="AC57" s="13">
        <v>100</v>
      </c>
      <c r="AD57" s="13">
        <v>0</v>
      </c>
      <c r="AE57" s="12">
        <v>11</v>
      </c>
      <c r="AF57" s="12">
        <v>11</v>
      </c>
      <c r="AG57" s="15" t="s">
        <v>549</v>
      </c>
      <c r="AH57" s="15" t="s">
        <v>549</v>
      </c>
      <c r="AI57" s="15" t="s">
        <v>549</v>
      </c>
      <c r="AJ57" s="13" t="s">
        <v>545</v>
      </c>
      <c r="AK57" s="15" t="s">
        <v>549</v>
      </c>
      <c r="AL57" s="15" t="s">
        <v>549</v>
      </c>
      <c r="AM57" s="15"/>
      <c r="AN57" s="15" t="s">
        <v>549</v>
      </c>
      <c r="AO57" s="15"/>
      <c r="AP57" s="41" t="s">
        <v>1123</v>
      </c>
      <c r="AQ57" s="41" t="s">
        <v>1124</v>
      </c>
    </row>
    <row r="58" s="3" customFormat="1" customHeight="1" spans="1:43">
      <c r="A58" s="11">
        <v>56</v>
      </c>
      <c r="B58" s="12" t="s">
        <v>1125</v>
      </c>
      <c r="C58" s="12" t="s">
        <v>1126</v>
      </c>
      <c r="D58" s="12" t="s">
        <v>797</v>
      </c>
      <c r="E58" s="14" t="s">
        <v>913</v>
      </c>
      <c r="F58" s="14" t="s">
        <v>1127</v>
      </c>
      <c r="G58" s="15" t="s">
        <v>529</v>
      </c>
      <c r="H58" s="15" t="s">
        <v>1128</v>
      </c>
      <c r="I58" s="13" t="s">
        <v>1129</v>
      </c>
      <c r="J58" s="13" t="s">
        <v>1130</v>
      </c>
      <c r="K58" s="13" t="s">
        <v>1129</v>
      </c>
      <c r="L58" s="27" t="s">
        <v>1131</v>
      </c>
      <c r="M58" s="13" t="s">
        <v>804</v>
      </c>
      <c r="N58" s="13" t="s">
        <v>805</v>
      </c>
      <c r="O58" s="13" t="s">
        <v>806</v>
      </c>
      <c r="P58" s="13" t="s">
        <v>807</v>
      </c>
      <c r="Q58" s="13" t="s">
        <v>1060</v>
      </c>
      <c r="R58" s="13" t="s">
        <v>809</v>
      </c>
      <c r="S58" s="14" t="s">
        <v>541</v>
      </c>
      <c r="T58" s="14" t="s">
        <v>810</v>
      </c>
      <c r="U58" s="15" t="s">
        <v>641</v>
      </c>
      <c r="V58" s="15" t="s">
        <v>544</v>
      </c>
      <c r="W58" s="15" t="s">
        <v>545</v>
      </c>
      <c r="X58" s="14" t="s">
        <v>546</v>
      </c>
      <c r="Y58" s="14" t="s">
        <v>547</v>
      </c>
      <c r="Z58" s="33">
        <f t="shared" si="1"/>
        <v>220</v>
      </c>
      <c r="AA58" s="13">
        <v>60</v>
      </c>
      <c r="AB58" s="34">
        <v>0</v>
      </c>
      <c r="AC58" s="13">
        <v>160</v>
      </c>
      <c r="AD58" s="13">
        <v>0</v>
      </c>
      <c r="AE58" s="12">
        <v>20</v>
      </c>
      <c r="AF58" s="12">
        <v>20</v>
      </c>
      <c r="AG58" s="15" t="s">
        <v>549</v>
      </c>
      <c r="AH58" s="15" t="s">
        <v>549</v>
      </c>
      <c r="AI58" s="15" t="s">
        <v>549</v>
      </c>
      <c r="AJ58" s="13" t="s">
        <v>545</v>
      </c>
      <c r="AK58" s="15" t="s">
        <v>549</v>
      </c>
      <c r="AL58" s="15" t="s">
        <v>549</v>
      </c>
      <c r="AM58" s="15"/>
      <c r="AN58" s="15" t="s">
        <v>549</v>
      </c>
      <c r="AO58" s="15"/>
      <c r="AP58" s="41" t="s">
        <v>1123</v>
      </c>
      <c r="AQ58" s="41" t="s">
        <v>1124</v>
      </c>
    </row>
    <row r="59" s="3" customFormat="1" customHeight="1" spans="1:43">
      <c r="A59" s="11">
        <v>57</v>
      </c>
      <c r="B59" s="12" t="s">
        <v>1132</v>
      </c>
      <c r="C59" s="12" t="s">
        <v>1133</v>
      </c>
      <c r="D59" s="12" t="s">
        <v>797</v>
      </c>
      <c r="E59" s="14" t="s">
        <v>798</v>
      </c>
      <c r="F59" s="14" t="s">
        <v>1134</v>
      </c>
      <c r="G59" s="15" t="s">
        <v>529</v>
      </c>
      <c r="H59" s="15" t="s">
        <v>1135</v>
      </c>
      <c r="I59" s="29" t="s">
        <v>1136</v>
      </c>
      <c r="J59" s="13" t="s">
        <v>1137</v>
      </c>
      <c r="K59" s="13" t="s">
        <v>1138</v>
      </c>
      <c r="L59" s="27" t="s">
        <v>1139</v>
      </c>
      <c r="M59" s="13" t="s">
        <v>804</v>
      </c>
      <c r="N59" s="13" t="s">
        <v>805</v>
      </c>
      <c r="O59" s="13" t="s">
        <v>806</v>
      </c>
      <c r="P59" s="13" t="s">
        <v>807</v>
      </c>
      <c r="Q59" s="13" t="s">
        <v>1140</v>
      </c>
      <c r="R59" s="13" t="s">
        <v>809</v>
      </c>
      <c r="S59" s="14" t="s">
        <v>541</v>
      </c>
      <c r="T59" s="14" t="s">
        <v>810</v>
      </c>
      <c r="U59" s="15" t="s">
        <v>641</v>
      </c>
      <c r="V59" s="15" t="s">
        <v>544</v>
      </c>
      <c r="W59" s="15" t="s">
        <v>545</v>
      </c>
      <c r="X59" s="14" t="s">
        <v>546</v>
      </c>
      <c r="Y59" s="14" t="s">
        <v>547</v>
      </c>
      <c r="Z59" s="33">
        <f t="shared" si="1"/>
        <v>110</v>
      </c>
      <c r="AA59" s="13">
        <v>30</v>
      </c>
      <c r="AB59" s="34">
        <v>0</v>
      </c>
      <c r="AC59" s="13">
        <v>80</v>
      </c>
      <c r="AD59" s="13">
        <v>0</v>
      </c>
      <c r="AE59" s="12">
        <v>10</v>
      </c>
      <c r="AF59" s="12">
        <v>10</v>
      </c>
      <c r="AG59" s="15" t="s">
        <v>549</v>
      </c>
      <c r="AH59" s="15" t="s">
        <v>549</v>
      </c>
      <c r="AI59" s="15" t="s">
        <v>549</v>
      </c>
      <c r="AJ59" s="13" t="s">
        <v>545</v>
      </c>
      <c r="AK59" s="15" t="s">
        <v>549</v>
      </c>
      <c r="AL59" s="15" t="s">
        <v>549</v>
      </c>
      <c r="AM59" s="15"/>
      <c r="AN59" s="15" t="s">
        <v>549</v>
      </c>
      <c r="AO59" s="15"/>
      <c r="AP59" s="41" t="s">
        <v>1123</v>
      </c>
      <c r="AQ59" s="41" t="s">
        <v>1124</v>
      </c>
    </row>
    <row r="60" s="3" customFormat="1" customHeight="1" spans="1:43">
      <c r="A60" s="11">
        <v>58</v>
      </c>
      <c r="B60" s="12" t="s">
        <v>1141</v>
      </c>
      <c r="C60" s="12" t="s">
        <v>1142</v>
      </c>
      <c r="D60" s="12" t="s">
        <v>797</v>
      </c>
      <c r="E60" s="14" t="s">
        <v>913</v>
      </c>
      <c r="F60" s="13" t="s">
        <v>1143</v>
      </c>
      <c r="G60" s="15" t="s">
        <v>529</v>
      </c>
      <c r="H60" s="15" t="s">
        <v>1144</v>
      </c>
      <c r="I60" s="14" t="s">
        <v>1145</v>
      </c>
      <c r="J60" s="13" t="s">
        <v>1146</v>
      </c>
      <c r="K60" s="14" t="s">
        <v>1145</v>
      </c>
      <c r="L60" s="14" t="s">
        <v>1147</v>
      </c>
      <c r="M60" s="13" t="s">
        <v>804</v>
      </c>
      <c r="N60" s="13" t="s">
        <v>805</v>
      </c>
      <c r="O60" s="13" t="s">
        <v>806</v>
      </c>
      <c r="P60" s="13" t="s">
        <v>807</v>
      </c>
      <c r="Q60" s="13" t="s">
        <v>1148</v>
      </c>
      <c r="R60" s="13" t="s">
        <v>809</v>
      </c>
      <c r="S60" s="14" t="s">
        <v>541</v>
      </c>
      <c r="T60" s="14" t="s">
        <v>810</v>
      </c>
      <c r="U60" s="15" t="s">
        <v>619</v>
      </c>
      <c r="V60" s="15" t="s">
        <v>544</v>
      </c>
      <c r="W60" s="15" t="s">
        <v>545</v>
      </c>
      <c r="X60" s="14" t="s">
        <v>546</v>
      </c>
      <c r="Y60" s="14" t="s">
        <v>547</v>
      </c>
      <c r="Z60" s="33">
        <f t="shared" si="1"/>
        <v>148.5</v>
      </c>
      <c r="AA60" s="13">
        <v>40.5</v>
      </c>
      <c r="AB60" s="34">
        <v>0</v>
      </c>
      <c r="AC60" s="13">
        <v>108</v>
      </c>
      <c r="AD60" s="13">
        <v>0</v>
      </c>
      <c r="AE60" s="12">
        <v>10</v>
      </c>
      <c r="AF60" s="12">
        <v>10</v>
      </c>
      <c r="AG60" s="15" t="s">
        <v>549</v>
      </c>
      <c r="AH60" s="15" t="s">
        <v>549</v>
      </c>
      <c r="AI60" s="15" t="s">
        <v>549</v>
      </c>
      <c r="AJ60" s="13" t="s">
        <v>545</v>
      </c>
      <c r="AK60" s="15" t="s">
        <v>549</v>
      </c>
      <c r="AL60" s="15" t="s">
        <v>549</v>
      </c>
      <c r="AM60" s="15"/>
      <c r="AN60" s="15" t="s">
        <v>549</v>
      </c>
      <c r="AO60" s="15"/>
      <c r="AP60" s="41" t="s">
        <v>1149</v>
      </c>
      <c r="AQ60" s="41" t="s">
        <v>1150</v>
      </c>
    </row>
    <row r="61" s="3" customFormat="1" customHeight="1" spans="1:43">
      <c r="A61" s="11">
        <v>59</v>
      </c>
      <c r="B61" s="12" t="s">
        <v>1151</v>
      </c>
      <c r="C61" s="12" t="s">
        <v>1152</v>
      </c>
      <c r="D61" s="12" t="s">
        <v>797</v>
      </c>
      <c r="E61" s="14" t="s">
        <v>913</v>
      </c>
      <c r="F61" s="14" t="s">
        <v>1153</v>
      </c>
      <c r="G61" s="15" t="s">
        <v>529</v>
      </c>
      <c r="H61" s="12" t="s">
        <v>1154</v>
      </c>
      <c r="I61" s="13" t="s">
        <v>1155</v>
      </c>
      <c r="J61" s="13" t="s">
        <v>1156</v>
      </c>
      <c r="K61" s="13" t="s">
        <v>1155</v>
      </c>
      <c r="L61" s="14" t="s">
        <v>1157</v>
      </c>
      <c r="M61" s="13" t="s">
        <v>804</v>
      </c>
      <c r="N61" s="13" t="s">
        <v>805</v>
      </c>
      <c r="O61" s="13" t="s">
        <v>806</v>
      </c>
      <c r="P61" s="13" t="s">
        <v>807</v>
      </c>
      <c r="Q61" s="13" t="s">
        <v>1158</v>
      </c>
      <c r="R61" s="13" t="s">
        <v>809</v>
      </c>
      <c r="S61" s="14" t="s">
        <v>541</v>
      </c>
      <c r="T61" s="14" t="s">
        <v>810</v>
      </c>
      <c r="U61" s="15" t="s">
        <v>667</v>
      </c>
      <c r="V61" s="15" t="s">
        <v>544</v>
      </c>
      <c r="W61" s="15" t="s">
        <v>545</v>
      </c>
      <c r="X61" s="14" t="s">
        <v>1159</v>
      </c>
      <c r="Y61" s="14" t="s">
        <v>547</v>
      </c>
      <c r="Z61" s="33">
        <f t="shared" si="1"/>
        <v>132</v>
      </c>
      <c r="AA61" s="13">
        <v>36</v>
      </c>
      <c r="AB61" s="34">
        <v>0</v>
      </c>
      <c r="AC61" s="13">
        <v>96</v>
      </c>
      <c r="AD61" s="13">
        <v>0</v>
      </c>
      <c r="AE61" s="12">
        <v>650</v>
      </c>
      <c r="AF61" s="12">
        <v>18</v>
      </c>
      <c r="AG61" s="15" t="s">
        <v>549</v>
      </c>
      <c r="AH61" s="15" t="s">
        <v>549</v>
      </c>
      <c r="AI61" s="15" t="s">
        <v>549</v>
      </c>
      <c r="AJ61" s="13" t="s">
        <v>545</v>
      </c>
      <c r="AK61" s="15" t="s">
        <v>549</v>
      </c>
      <c r="AL61" s="15" t="s">
        <v>549</v>
      </c>
      <c r="AM61" s="15"/>
      <c r="AN61" s="15" t="s">
        <v>549</v>
      </c>
      <c r="AO61" s="15"/>
      <c r="AP61" s="41" t="s">
        <v>1160</v>
      </c>
      <c r="AQ61" s="41" t="s">
        <v>1161</v>
      </c>
    </row>
    <row r="62" s="3" customFormat="1" customHeight="1" spans="1:43">
      <c r="A62" s="11">
        <v>60</v>
      </c>
      <c r="B62" s="12" t="s">
        <v>1162</v>
      </c>
      <c r="C62" s="12" t="s">
        <v>1163</v>
      </c>
      <c r="D62" s="12" t="s">
        <v>797</v>
      </c>
      <c r="E62" s="14" t="s">
        <v>798</v>
      </c>
      <c r="F62" s="14" t="s">
        <v>1164</v>
      </c>
      <c r="G62" s="15" t="s">
        <v>529</v>
      </c>
      <c r="H62" s="12" t="s">
        <v>1165</v>
      </c>
      <c r="I62" s="13" t="s">
        <v>1166</v>
      </c>
      <c r="J62" s="13" t="s">
        <v>1167</v>
      </c>
      <c r="K62" s="13" t="s">
        <v>1166</v>
      </c>
      <c r="L62" s="14" t="s">
        <v>1168</v>
      </c>
      <c r="M62" s="13" t="s">
        <v>804</v>
      </c>
      <c r="N62" s="13" t="s">
        <v>805</v>
      </c>
      <c r="O62" s="13" t="s">
        <v>806</v>
      </c>
      <c r="P62" s="13" t="s">
        <v>807</v>
      </c>
      <c r="Q62" s="13" t="s">
        <v>992</v>
      </c>
      <c r="R62" s="13" t="s">
        <v>809</v>
      </c>
      <c r="S62" s="14" t="s">
        <v>541</v>
      </c>
      <c r="T62" s="14" t="s">
        <v>810</v>
      </c>
      <c r="U62" s="15" t="s">
        <v>667</v>
      </c>
      <c r="V62" s="15" t="s">
        <v>544</v>
      </c>
      <c r="W62" s="15" t="s">
        <v>545</v>
      </c>
      <c r="X62" s="14" t="s">
        <v>1159</v>
      </c>
      <c r="Y62" s="14" t="s">
        <v>547</v>
      </c>
      <c r="Z62" s="33">
        <f t="shared" si="1"/>
        <v>89.49</v>
      </c>
      <c r="AA62" s="13">
        <v>5.49</v>
      </c>
      <c r="AB62" s="34">
        <v>0</v>
      </c>
      <c r="AC62" s="13">
        <v>84</v>
      </c>
      <c r="AD62" s="13">
        <v>0</v>
      </c>
      <c r="AE62" s="12">
        <v>250</v>
      </c>
      <c r="AF62" s="12">
        <v>28</v>
      </c>
      <c r="AG62" s="15" t="s">
        <v>549</v>
      </c>
      <c r="AH62" s="15" t="s">
        <v>549</v>
      </c>
      <c r="AI62" s="15" t="s">
        <v>549</v>
      </c>
      <c r="AJ62" s="13" t="s">
        <v>545</v>
      </c>
      <c r="AK62" s="15" t="s">
        <v>545</v>
      </c>
      <c r="AL62" s="15" t="s">
        <v>549</v>
      </c>
      <c r="AM62" s="15"/>
      <c r="AN62" s="15" t="s">
        <v>549</v>
      </c>
      <c r="AO62" s="15"/>
      <c r="AP62" s="41" t="s">
        <v>1169</v>
      </c>
      <c r="AQ62" s="41" t="s">
        <v>1170</v>
      </c>
    </row>
    <row r="63" s="3" customFormat="1" ht="61" customHeight="1" spans="1:43">
      <c r="A63" s="11">
        <v>61</v>
      </c>
      <c r="B63" s="16" t="s">
        <v>277</v>
      </c>
      <c r="C63" s="16" t="s">
        <v>1171</v>
      </c>
      <c r="D63" s="12" t="s">
        <v>797</v>
      </c>
      <c r="E63" s="14" t="s">
        <v>913</v>
      </c>
      <c r="F63" s="25" t="s">
        <v>1172</v>
      </c>
      <c r="G63" s="15" t="s">
        <v>529</v>
      </c>
      <c r="H63" s="12" t="s">
        <v>1165</v>
      </c>
      <c r="I63" s="26" t="s">
        <v>1173</v>
      </c>
      <c r="J63" s="26" t="s">
        <v>1174</v>
      </c>
      <c r="K63" s="26" t="s">
        <v>1173</v>
      </c>
      <c r="L63" s="14" t="s">
        <v>1175</v>
      </c>
      <c r="M63" s="13" t="s">
        <v>804</v>
      </c>
      <c r="N63" s="13" t="s">
        <v>805</v>
      </c>
      <c r="O63" s="13" t="s">
        <v>806</v>
      </c>
      <c r="P63" s="13" t="s">
        <v>807</v>
      </c>
      <c r="Q63" s="13" t="s">
        <v>992</v>
      </c>
      <c r="R63" s="13" t="s">
        <v>809</v>
      </c>
      <c r="S63" s="14" t="s">
        <v>541</v>
      </c>
      <c r="T63" s="14" t="s">
        <v>810</v>
      </c>
      <c r="U63" s="15" t="s">
        <v>667</v>
      </c>
      <c r="V63" s="15" t="s">
        <v>544</v>
      </c>
      <c r="W63" s="15" t="s">
        <v>545</v>
      </c>
      <c r="X63" s="14" t="s">
        <v>1159</v>
      </c>
      <c r="Y63" s="14" t="s">
        <v>547</v>
      </c>
      <c r="Z63" s="33">
        <f t="shared" si="1"/>
        <v>27.28</v>
      </c>
      <c r="AA63" s="13">
        <v>5.28</v>
      </c>
      <c r="AB63" s="34">
        <v>0</v>
      </c>
      <c r="AC63" s="13">
        <v>22</v>
      </c>
      <c r="AD63" s="13">
        <v>0</v>
      </c>
      <c r="AE63" s="12">
        <v>250</v>
      </c>
      <c r="AF63" s="12">
        <v>28</v>
      </c>
      <c r="AG63" s="15" t="s">
        <v>549</v>
      </c>
      <c r="AH63" s="15" t="s">
        <v>549</v>
      </c>
      <c r="AI63" s="15" t="s">
        <v>549</v>
      </c>
      <c r="AJ63" s="13" t="s">
        <v>545</v>
      </c>
      <c r="AK63" s="15" t="s">
        <v>545</v>
      </c>
      <c r="AL63" s="15" t="s">
        <v>549</v>
      </c>
      <c r="AM63" s="15"/>
      <c r="AN63" s="15" t="s">
        <v>549</v>
      </c>
      <c r="AO63" s="15"/>
      <c r="AP63" s="41" t="s">
        <v>1169</v>
      </c>
      <c r="AQ63" s="41" t="s">
        <v>1170</v>
      </c>
    </row>
    <row r="64" s="3" customFormat="1" customHeight="1" spans="1:43">
      <c r="A64" s="11">
        <v>62</v>
      </c>
      <c r="B64" s="12" t="s">
        <v>1176</v>
      </c>
      <c r="C64" s="12" t="s">
        <v>1177</v>
      </c>
      <c r="D64" s="12" t="s">
        <v>797</v>
      </c>
      <c r="E64" s="14" t="s">
        <v>798</v>
      </c>
      <c r="F64" s="14" t="s">
        <v>1178</v>
      </c>
      <c r="G64" s="15" t="s">
        <v>529</v>
      </c>
      <c r="H64" s="15" t="s">
        <v>1179</v>
      </c>
      <c r="I64" s="13" t="s">
        <v>1180</v>
      </c>
      <c r="J64" s="13" t="s">
        <v>1181</v>
      </c>
      <c r="K64" s="13" t="s">
        <v>1180</v>
      </c>
      <c r="L64" s="14" t="s">
        <v>1182</v>
      </c>
      <c r="M64" s="14" t="s">
        <v>804</v>
      </c>
      <c r="N64" s="14" t="s">
        <v>805</v>
      </c>
      <c r="O64" s="14" t="s">
        <v>806</v>
      </c>
      <c r="P64" s="14" t="s">
        <v>807</v>
      </c>
      <c r="Q64" s="14" t="s">
        <v>1183</v>
      </c>
      <c r="R64" s="14" t="s">
        <v>809</v>
      </c>
      <c r="S64" s="14" t="s">
        <v>541</v>
      </c>
      <c r="T64" s="14" t="s">
        <v>810</v>
      </c>
      <c r="U64" s="15" t="s">
        <v>756</v>
      </c>
      <c r="V64" s="15" t="s">
        <v>544</v>
      </c>
      <c r="W64" s="15" t="s">
        <v>545</v>
      </c>
      <c r="X64" s="14" t="s">
        <v>546</v>
      </c>
      <c r="Y64" s="14" t="s">
        <v>547</v>
      </c>
      <c r="Z64" s="35">
        <f t="shared" si="1"/>
        <v>96.525</v>
      </c>
      <c r="AA64" s="36">
        <f>28.5-7.975</f>
        <v>20.525</v>
      </c>
      <c r="AB64" s="34">
        <v>0</v>
      </c>
      <c r="AC64" s="13">
        <v>76</v>
      </c>
      <c r="AD64" s="13">
        <v>0</v>
      </c>
      <c r="AE64" s="39">
        <v>985</v>
      </c>
      <c r="AF64" s="12">
        <v>21</v>
      </c>
      <c r="AG64" s="15" t="s">
        <v>549</v>
      </c>
      <c r="AH64" s="15" t="s">
        <v>549</v>
      </c>
      <c r="AI64" s="15" t="s">
        <v>549</v>
      </c>
      <c r="AJ64" s="13" t="s">
        <v>545</v>
      </c>
      <c r="AK64" s="15" t="s">
        <v>549</v>
      </c>
      <c r="AL64" s="15" t="s">
        <v>549</v>
      </c>
      <c r="AM64" s="15"/>
      <c r="AN64" s="15" t="s">
        <v>549</v>
      </c>
      <c r="AO64" s="15"/>
      <c r="AP64" s="41" t="s">
        <v>1184</v>
      </c>
      <c r="AQ64" s="41" t="s">
        <v>1185</v>
      </c>
    </row>
    <row r="65" s="3" customFormat="1" customHeight="1" spans="1:43">
      <c r="A65" s="11">
        <v>63</v>
      </c>
      <c r="B65" s="12" t="s">
        <v>1186</v>
      </c>
      <c r="C65" s="12" t="s">
        <v>1187</v>
      </c>
      <c r="D65" s="12" t="s">
        <v>797</v>
      </c>
      <c r="E65" s="14" t="s">
        <v>798</v>
      </c>
      <c r="F65" s="14" t="s">
        <v>1188</v>
      </c>
      <c r="G65" s="15" t="s">
        <v>529</v>
      </c>
      <c r="H65" s="15" t="s">
        <v>1189</v>
      </c>
      <c r="I65" s="13" t="s">
        <v>1190</v>
      </c>
      <c r="J65" s="27" t="s">
        <v>1191</v>
      </c>
      <c r="K65" s="13" t="s">
        <v>1190</v>
      </c>
      <c r="L65" s="27" t="s">
        <v>999</v>
      </c>
      <c r="M65" s="13" t="s">
        <v>882</v>
      </c>
      <c r="N65" s="13" t="s">
        <v>919</v>
      </c>
      <c r="O65" s="13" t="s">
        <v>920</v>
      </c>
      <c r="P65" s="13" t="s">
        <v>921</v>
      </c>
      <c r="Q65" s="13" t="s">
        <v>1192</v>
      </c>
      <c r="R65" s="13" t="s">
        <v>809</v>
      </c>
      <c r="S65" s="14" t="s">
        <v>541</v>
      </c>
      <c r="T65" s="14" t="s">
        <v>810</v>
      </c>
      <c r="U65" s="15" t="s">
        <v>764</v>
      </c>
      <c r="V65" s="15" t="s">
        <v>544</v>
      </c>
      <c r="W65" s="15" t="s">
        <v>545</v>
      </c>
      <c r="X65" s="14" t="s">
        <v>546</v>
      </c>
      <c r="Y65" s="14" t="s">
        <v>547</v>
      </c>
      <c r="Z65" s="33">
        <f t="shared" si="1"/>
        <v>121</v>
      </c>
      <c r="AA65" s="13">
        <v>33</v>
      </c>
      <c r="AB65" s="34">
        <v>0</v>
      </c>
      <c r="AC65" s="13">
        <v>88</v>
      </c>
      <c r="AD65" s="13">
        <v>0</v>
      </c>
      <c r="AE65" s="12">
        <v>15</v>
      </c>
      <c r="AF65" s="12">
        <v>15</v>
      </c>
      <c r="AG65" s="15" t="s">
        <v>549</v>
      </c>
      <c r="AH65" s="15" t="s">
        <v>549</v>
      </c>
      <c r="AI65" s="15" t="s">
        <v>549</v>
      </c>
      <c r="AJ65" s="13" t="s">
        <v>545</v>
      </c>
      <c r="AK65" s="15" t="s">
        <v>549</v>
      </c>
      <c r="AL65" s="15" t="s">
        <v>549</v>
      </c>
      <c r="AM65" s="15"/>
      <c r="AN65" s="15" t="s">
        <v>549</v>
      </c>
      <c r="AO65" s="15"/>
      <c r="AP65" s="42" t="s">
        <v>1001</v>
      </c>
      <c r="AQ65" s="41" t="s">
        <v>1002</v>
      </c>
    </row>
    <row r="66" s="3" customFormat="1" ht="63" customHeight="1" spans="1:43">
      <c r="A66" s="11">
        <v>64</v>
      </c>
      <c r="B66" s="12" t="s">
        <v>1193</v>
      </c>
      <c r="C66" s="12" t="s">
        <v>1194</v>
      </c>
      <c r="D66" s="12" t="s">
        <v>797</v>
      </c>
      <c r="E66" s="14" t="s">
        <v>913</v>
      </c>
      <c r="F66" s="43" t="s">
        <v>1195</v>
      </c>
      <c r="G66" s="15" t="s">
        <v>529</v>
      </c>
      <c r="H66" s="15" t="s">
        <v>1196</v>
      </c>
      <c r="I66" s="59" t="s">
        <v>1197</v>
      </c>
      <c r="J66" s="59" t="s">
        <v>1198</v>
      </c>
      <c r="K66" s="59" t="s">
        <v>1197</v>
      </c>
      <c r="L66" s="27" t="s">
        <v>1199</v>
      </c>
      <c r="M66" s="13" t="s">
        <v>882</v>
      </c>
      <c r="N66" s="13" t="s">
        <v>919</v>
      </c>
      <c r="O66" s="13" t="s">
        <v>920</v>
      </c>
      <c r="P66" s="13" t="s">
        <v>921</v>
      </c>
      <c r="Q66" s="13" t="s">
        <v>922</v>
      </c>
      <c r="R66" s="13" t="s">
        <v>809</v>
      </c>
      <c r="S66" s="14" t="s">
        <v>541</v>
      </c>
      <c r="T66" s="14" t="s">
        <v>810</v>
      </c>
      <c r="U66" s="15" t="s">
        <v>655</v>
      </c>
      <c r="V66" s="15" t="s">
        <v>544</v>
      </c>
      <c r="W66" s="15" t="s">
        <v>545</v>
      </c>
      <c r="X66" s="14" t="s">
        <v>546</v>
      </c>
      <c r="Y66" s="14" t="s">
        <v>547</v>
      </c>
      <c r="Z66" s="33">
        <f t="shared" si="1"/>
        <v>169</v>
      </c>
      <c r="AA66" s="13">
        <v>45</v>
      </c>
      <c r="AB66" s="34">
        <v>0</v>
      </c>
      <c r="AC66" s="13">
        <v>124</v>
      </c>
      <c r="AD66" s="13">
        <v>0</v>
      </c>
      <c r="AE66" s="12">
        <v>1688</v>
      </c>
      <c r="AF66" s="12">
        <v>33</v>
      </c>
      <c r="AG66" s="15" t="s">
        <v>549</v>
      </c>
      <c r="AH66" s="15" t="s">
        <v>549</v>
      </c>
      <c r="AI66" s="15" t="s">
        <v>549</v>
      </c>
      <c r="AJ66" s="13" t="s">
        <v>545</v>
      </c>
      <c r="AK66" s="15" t="s">
        <v>549</v>
      </c>
      <c r="AL66" s="15" t="s">
        <v>549</v>
      </c>
      <c r="AM66" s="15"/>
      <c r="AN66" s="15" t="s">
        <v>549</v>
      </c>
      <c r="AO66" s="15"/>
      <c r="AP66" s="41" t="s">
        <v>1200</v>
      </c>
      <c r="AQ66" s="11">
        <v>17723989926</v>
      </c>
    </row>
    <row r="67" s="3" customFormat="1" customHeight="1" spans="1:43">
      <c r="A67" s="11">
        <v>65</v>
      </c>
      <c r="B67" s="12" t="s">
        <v>1201</v>
      </c>
      <c r="C67" s="12" t="s">
        <v>1202</v>
      </c>
      <c r="D67" s="12" t="s">
        <v>582</v>
      </c>
      <c r="E67" s="13" t="s">
        <v>583</v>
      </c>
      <c r="F67" s="15" t="s">
        <v>1203</v>
      </c>
      <c r="G67" s="15" t="s">
        <v>529</v>
      </c>
      <c r="H67" s="14" t="s">
        <v>1204</v>
      </c>
      <c r="I67" s="14" t="s">
        <v>779</v>
      </c>
      <c r="J67" s="13" t="s">
        <v>780</v>
      </c>
      <c r="K67" s="14" t="s">
        <v>779</v>
      </c>
      <c r="L67" s="14" t="s">
        <v>1205</v>
      </c>
      <c r="M67" s="14" t="s">
        <v>1206</v>
      </c>
      <c r="N67" s="14" t="s">
        <v>602</v>
      </c>
      <c r="O67" s="14" t="s">
        <v>603</v>
      </c>
      <c r="P67" s="14" t="s">
        <v>604</v>
      </c>
      <c r="Q67" s="14" t="s">
        <v>1207</v>
      </c>
      <c r="R67" s="14" t="s">
        <v>719</v>
      </c>
      <c r="S67" s="14" t="s">
        <v>541</v>
      </c>
      <c r="T67" s="14" t="s">
        <v>542</v>
      </c>
      <c r="U67" s="14" t="s">
        <v>811</v>
      </c>
      <c r="V67" s="15" t="s">
        <v>544</v>
      </c>
      <c r="W67" s="15" t="s">
        <v>545</v>
      </c>
      <c r="X67" s="14" t="s">
        <v>546</v>
      </c>
      <c r="Y67" s="14" t="s">
        <v>547</v>
      </c>
      <c r="Z67" s="33">
        <f t="shared" ref="Z67:Z116" si="2">SUM(AA67:AD67)</f>
        <v>24.0245</v>
      </c>
      <c r="AA67" s="13">
        <v>24.0245</v>
      </c>
      <c r="AB67" s="34">
        <v>0</v>
      </c>
      <c r="AC67" s="13">
        <v>0</v>
      </c>
      <c r="AD67" s="13">
        <v>0</v>
      </c>
      <c r="AE67" s="12">
        <v>81</v>
      </c>
      <c r="AF67" s="12">
        <v>81</v>
      </c>
      <c r="AG67" s="15" t="s">
        <v>549</v>
      </c>
      <c r="AH67" s="15" t="s">
        <v>549</v>
      </c>
      <c r="AI67" s="15" t="s">
        <v>549</v>
      </c>
      <c r="AJ67" s="13" t="s">
        <v>545</v>
      </c>
      <c r="AK67" s="15" t="s">
        <v>549</v>
      </c>
      <c r="AL67" s="15" t="s">
        <v>549</v>
      </c>
      <c r="AM67" s="15"/>
      <c r="AN67" s="15" t="s">
        <v>549</v>
      </c>
      <c r="AO67" s="15"/>
      <c r="AP67" s="41" t="s">
        <v>550</v>
      </c>
      <c r="AQ67" s="41" t="s">
        <v>551</v>
      </c>
    </row>
    <row r="68" s="3" customFormat="1" customHeight="1" spans="1:43">
      <c r="A68" s="11">
        <v>66</v>
      </c>
      <c r="B68" s="12" t="s">
        <v>1208</v>
      </c>
      <c r="C68" s="12" t="s">
        <v>1209</v>
      </c>
      <c r="D68" s="12" t="s">
        <v>797</v>
      </c>
      <c r="E68" s="14" t="s">
        <v>798</v>
      </c>
      <c r="F68" s="13" t="s">
        <v>1210</v>
      </c>
      <c r="G68" s="15" t="s">
        <v>529</v>
      </c>
      <c r="H68" s="15" t="s">
        <v>1211</v>
      </c>
      <c r="I68" s="27" t="s">
        <v>1212</v>
      </c>
      <c r="J68" s="27" t="s">
        <v>1212</v>
      </c>
      <c r="K68" s="27" t="s">
        <v>1212</v>
      </c>
      <c r="L68" s="27" t="s">
        <v>1213</v>
      </c>
      <c r="M68" s="13" t="s">
        <v>882</v>
      </c>
      <c r="N68" s="13" t="s">
        <v>919</v>
      </c>
      <c r="O68" s="13" t="s">
        <v>920</v>
      </c>
      <c r="P68" s="13" t="s">
        <v>921</v>
      </c>
      <c r="Q68" s="13" t="s">
        <v>1214</v>
      </c>
      <c r="R68" s="13" t="s">
        <v>809</v>
      </c>
      <c r="S68" s="14" t="s">
        <v>541</v>
      </c>
      <c r="T68" s="14" t="s">
        <v>810</v>
      </c>
      <c r="U68" s="15" t="s">
        <v>830</v>
      </c>
      <c r="V68" s="15" t="s">
        <v>544</v>
      </c>
      <c r="W68" s="15" t="s">
        <v>545</v>
      </c>
      <c r="X68" s="14" t="s">
        <v>546</v>
      </c>
      <c r="Y68" s="14" t="s">
        <v>547</v>
      </c>
      <c r="Z68" s="33">
        <f t="shared" si="2"/>
        <v>83.93</v>
      </c>
      <c r="AA68" s="13">
        <v>11.93</v>
      </c>
      <c r="AB68" s="34">
        <v>0</v>
      </c>
      <c r="AC68" s="13">
        <v>72</v>
      </c>
      <c r="AD68" s="13">
        <v>0</v>
      </c>
      <c r="AE68" s="12">
        <v>254</v>
      </c>
      <c r="AF68" s="12">
        <v>13</v>
      </c>
      <c r="AG68" s="15" t="s">
        <v>549</v>
      </c>
      <c r="AH68" s="15" t="s">
        <v>549</v>
      </c>
      <c r="AI68" s="15" t="s">
        <v>549</v>
      </c>
      <c r="AJ68" s="13" t="s">
        <v>545</v>
      </c>
      <c r="AK68" s="15" t="s">
        <v>549</v>
      </c>
      <c r="AL68" s="15" t="s">
        <v>549</v>
      </c>
      <c r="AM68" s="15"/>
      <c r="AN68" s="15" t="s">
        <v>549</v>
      </c>
      <c r="AO68" s="15"/>
      <c r="AP68" s="41" t="s">
        <v>924</v>
      </c>
      <c r="AQ68" s="41" t="s">
        <v>925</v>
      </c>
    </row>
    <row r="69" s="3" customFormat="1" customHeight="1" spans="1:43">
      <c r="A69" s="11">
        <v>67</v>
      </c>
      <c r="B69" s="12" t="s">
        <v>1215</v>
      </c>
      <c r="C69" s="12" t="s">
        <v>1216</v>
      </c>
      <c r="D69" s="12" t="s">
        <v>797</v>
      </c>
      <c r="E69" s="14" t="s">
        <v>913</v>
      </c>
      <c r="F69" s="13" t="s">
        <v>1217</v>
      </c>
      <c r="G69" s="15" t="s">
        <v>529</v>
      </c>
      <c r="H69" s="15" t="s">
        <v>1218</v>
      </c>
      <c r="I69" s="27" t="s">
        <v>1219</v>
      </c>
      <c r="J69" s="27" t="s">
        <v>1220</v>
      </c>
      <c r="K69" s="27" t="s">
        <v>1219</v>
      </c>
      <c r="L69" s="27" t="s">
        <v>1221</v>
      </c>
      <c r="M69" s="13" t="s">
        <v>882</v>
      </c>
      <c r="N69" s="13" t="s">
        <v>919</v>
      </c>
      <c r="O69" s="13" t="s">
        <v>920</v>
      </c>
      <c r="P69" s="13" t="s">
        <v>921</v>
      </c>
      <c r="Q69" s="13" t="s">
        <v>1222</v>
      </c>
      <c r="R69" s="13" t="s">
        <v>809</v>
      </c>
      <c r="S69" s="14" t="s">
        <v>541</v>
      </c>
      <c r="T69" s="14" t="s">
        <v>810</v>
      </c>
      <c r="U69" s="15" t="s">
        <v>830</v>
      </c>
      <c r="V69" s="15" t="s">
        <v>544</v>
      </c>
      <c r="W69" s="15" t="s">
        <v>545</v>
      </c>
      <c r="X69" s="14" t="s">
        <v>546</v>
      </c>
      <c r="Y69" s="14" t="s">
        <v>547</v>
      </c>
      <c r="Z69" s="33">
        <f t="shared" si="2"/>
        <v>129.475</v>
      </c>
      <c r="AA69" s="13">
        <v>9.475</v>
      </c>
      <c r="AB69" s="34">
        <v>0</v>
      </c>
      <c r="AC69" s="13">
        <v>120</v>
      </c>
      <c r="AD69" s="13">
        <v>0</v>
      </c>
      <c r="AE69" s="12">
        <v>623</v>
      </c>
      <c r="AF69" s="12">
        <v>43</v>
      </c>
      <c r="AG69" s="15" t="s">
        <v>549</v>
      </c>
      <c r="AH69" s="15" t="s">
        <v>549</v>
      </c>
      <c r="AI69" s="15" t="s">
        <v>549</v>
      </c>
      <c r="AJ69" s="13" t="s">
        <v>545</v>
      </c>
      <c r="AK69" s="15" t="s">
        <v>545</v>
      </c>
      <c r="AL69" s="15" t="s">
        <v>549</v>
      </c>
      <c r="AM69" s="15"/>
      <c r="AN69" s="15" t="s">
        <v>549</v>
      </c>
      <c r="AO69" s="15"/>
      <c r="AP69" s="41" t="s">
        <v>924</v>
      </c>
      <c r="AQ69" s="41" t="s">
        <v>925</v>
      </c>
    </row>
    <row r="70" s="3" customFormat="1" customHeight="1" spans="1:43">
      <c r="A70" s="11">
        <v>68</v>
      </c>
      <c r="B70" s="12" t="s">
        <v>1223</v>
      </c>
      <c r="C70" s="12" t="s">
        <v>1224</v>
      </c>
      <c r="D70" s="12" t="s">
        <v>797</v>
      </c>
      <c r="E70" s="14" t="s">
        <v>798</v>
      </c>
      <c r="F70" s="13" t="s">
        <v>1225</v>
      </c>
      <c r="G70" s="15" t="s">
        <v>529</v>
      </c>
      <c r="H70" s="15" t="s">
        <v>1226</v>
      </c>
      <c r="I70" s="13" t="s">
        <v>1227</v>
      </c>
      <c r="J70" s="13" t="s">
        <v>1228</v>
      </c>
      <c r="K70" s="13" t="s">
        <v>1227</v>
      </c>
      <c r="L70" s="27" t="s">
        <v>1229</v>
      </c>
      <c r="M70" s="13" t="s">
        <v>804</v>
      </c>
      <c r="N70" s="13" t="s">
        <v>805</v>
      </c>
      <c r="O70" s="13" t="s">
        <v>806</v>
      </c>
      <c r="P70" s="13" t="s">
        <v>807</v>
      </c>
      <c r="Q70" s="13" t="s">
        <v>1230</v>
      </c>
      <c r="R70" s="13" t="s">
        <v>809</v>
      </c>
      <c r="S70" s="14" t="s">
        <v>541</v>
      </c>
      <c r="T70" s="14" t="s">
        <v>810</v>
      </c>
      <c r="U70" s="15" t="s">
        <v>745</v>
      </c>
      <c r="V70" s="15" t="s">
        <v>544</v>
      </c>
      <c r="W70" s="15" t="s">
        <v>545</v>
      </c>
      <c r="X70" s="14" t="s">
        <v>546</v>
      </c>
      <c r="Y70" s="14" t="s">
        <v>547</v>
      </c>
      <c r="Z70" s="33">
        <f t="shared" si="2"/>
        <v>148.5</v>
      </c>
      <c r="AA70" s="13">
        <v>40.5</v>
      </c>
      <c r="AB70" s="34">
        <v>0</v>
      </c>
      <c r="AC70" s="13">
        <v>108</v>
      </c>
      <c r="AD70" s="13">
        <v>0</v>
      </c>
      <c r="AE70" s="12">
        <v>600</v>
      </c>
      <c r="AF70" s="12">
        <v>131</v>
      </c>
      <c r="AG70" s="15" t="s">
        <v>549</v>
      </c>
      <c r="AH70" s="15" t="s">
        <v>549</v>
      </c>
      <c r="AI70" s="15" t="s">
        <v>549</v>
      </c>
      <c r="AJ70" s="13" t="s">
        <v>545</v>
      </c>
      <c r="AK70" s="15" t="s">
        <v>549</v>
      </c>
      <c r="AL70" s="15" t="s">
        <v>549</v>
      </c>
      <c r="AM70" s="15"/>
      <c r="AN70" s="15" t="s">
        <v>549</v>
      </c>
      <c r="AO70" s="15"/>
      <c r="AP70" s="41" t="s">
        <v>1231</v>
      </c>
      <c r="AQ70" s="41" t="s">
        <v>1232</v>
      </c>
    </row>
    <row r="71" s="3" customFormat="1" customHeight="1" spans="1:43">
      <c r="A71" s="11">
        <v>69</v>
      </c>
      <c r="B71" s="12" t="s">
        <v>1233</v>
      </c>
      <c r="C71" s="12" t="s">
        <v>1234</v>
      </c>
      <c r="D71" s="12" t="s">
        <v>797</v>
      </c>
      <c r="E71" s="14" t="s">
        <v>913</v>
      </c>
      <c r="F71" s="13" t="s">
        <v>1235</v>
      </c>
      <c r="G71" s="15" t="s">
        <v>529</v>
      </c>
      <c r="H71" s="15" t="s">
        <v>1236</v>
      </c>
      <c r="I71" s="14" t="s">
        <v>1237</v>
      </c>
      <c r="J71" s="13" t="s">
        <v>1238</v>
      </c>
      <c r="K71" s="14" t="s">
        <v>1237</v>
      </c>
      <c r="L71" s="14" t="s">
        <v>1239</v>
      </c>
      <c r="M71" s="13" t="s">
        <v>804</v>
      </c>
      <c r="N71" s="13" t="s">
        <v>805</v>
      </c>
      <c r="O71" s="13" t="s">
        <v>806</v>
      </c>
      <c r="P71" s="13" t="s">
        <v>807</v>
      </c>
      <c r="Q71" s="13" t="s">
        <v>1192</v>
      </c>
      <c r="R71" s="13" t="s">
        <v>809</v>
      </c>
      <c r="S71" s="14" t="s">
        <v>541</v>
      </c>
      <c r="T71" s="14" t="s">
        <v>810</v>
      </c>
      <c r="U71" s="15" t="s">
        <v>619</v>
      </c>
      <c r="V71" s="15" t="s">
        <v>544</v>
      </c>
      <c r="W71" s="15" t="s">
        <v>545</v>
      </c>
      <c r="X71" s="14" t="s">
        <v>546</v>
      </c>
      <c r="Y71" s="14" t="s">
        <v>547</v>
      </c>
      <c r="Z71" s="33">
        <f t="shared" si="2"/>
        <v>231</v>
      </c>
      <c r="AA71" s="13">
        <v>63</v>
      </c>
      <c r="AB71" s="34">
        <v>0</v>
      </c>
      <c r="AC71" s="13">
        <v>168</v>
      </c>
      <c r="AD71" s="13">
        <v>0</v>
      </c>
      <c r="AE71" s="12">
        <v>15</v>
      </c>
      <c r="AF71" s="12">
        <v>15</v>
      </c>
      <c r="AG71" s="15" t="s">
        <v>549</v>
      </c>
      <c r="AH71" s="15" t="s">
        <v>549</v>
      </c>
      <c r="AI71" s="15" t="s">
        <v>549</v>
      </c>
      <c r="AJ71" s="13" t="s">
        <v>545</v>
      </c>
      <c r="AK71" s="15" t="s">
        <v>549</v>
      </c>
      <c r="AL71" s="15" t="s">
        <v>549</v>
      </c>
      <c r="AM71" s="15"/>
      <c r="AN71" s="15" t="s">
        <v>549</v>
      </c>
      <c r="AO71" s="15"/>
      <c r="AP71" s="41" t="s">
        <v>1149</v>
      </c>
      <c r="AQ71" s="41" t="s">
        <v>1150</v>
      </c>
    </row>
    <row r="72" s="3" customFormat="1" customHeight="1" spans="1:43">
      <c r="A72" s="11">
        <v>70</v>
      </c>
      <c r="B72" s="12" t="s">
        <v>1240</v>
      </c>
      <c r="C72" s="12" t="s">
        <v>1241</v>
      </c>
      <c r="D72" s="12" t="s">
        <v>797</v>
      </c>
      <c r="E72" s="14" t="s">
        <v>913</v>
      </c>
      <c r="F72" s="44" t="s">
        <v>1242</v>
      </c>
      <c r="G72" s="15" t="s">
        <v>529</v>
      </c>
      <c r="H72" s="15" t="s">
        <v>1236</v>
      </c>
      <c r="I72" s="14" t="s">
        <v>1243</v>
      </c>
      <c r="J72" s="13" t="s">
        <v>1244</v>
      </c>
      <c r="K72" s="14" t="s">
        <v>1243</v>
      </c>
      <c r="L72" s="14" t="s">
        <v>1245</v>
      </c>
      <c r="M72" s="13" t="s">
        <v>804</v>
      </c>
      <c r="N72" s="13" t="s">
        <v>805</v>
      </c>
      <c r="O72" s="13" t="s">
        <v>806</v>
      </c>
      <c r="P72" s="13" t="s">
        <v>807</v>
      </c>
      <c r="Q72" s="13" t="s">
        <v>1246</v>
      </c>
      <c r="R72" s="13" t="s">
        <v>809</v>
      </c>
      <c r="S72" s="14" t="s">
        <v>541</v>
      </c>
      <c r="T72" s="14" t="s">
        <v>810</v>
      </c>
      <c r="U72" s="15" t="s">
        <v>619</v>
      </c>
      <c r="V72" s="15" t="s">
        <v>544</v>
      </c>
      <c r="W72" s="15" t="s">
        <v>545</v>
      </c>
      <c r="X72" s="14" t="s">
        <v>546</v>
      </c>
      <c r="Y72" s="14" t="s">
        <v>547</v>
      </c>
      <c r="Z72" s="33">
        <f t="shared" si="2"/>
        <v>437.4</v>
      </c>
      <c r="AA72" s="13">
        <v>203</v>
      </c>
      <c r="AB72" s="34">
        <v>0</v>
      </c>
      <c r="AC72" s="13">
        <v>234.4</v>
      </c>
      <c r="AD72" s="13">
        <v>0</v>
      </c>
      <c r="AE72" s="12">
        <v>14</v>
      </c>
      <c r="AF72" s="12">
        <v>14</v>
      </c>
      <c r="AG72" s="15" t="s">
        <v>549</v>
      </c>
      <c r="AH72" s="15" t="s">
        <v>549</v>
      </c>
      <c r="AI72" s="15" t="s">
        <v>549</v>
      </c>
      <c r="AJ72" s="13" t="s">
        <v>545</v>
      </c>
      <c r="AK72" s="15" t="s">
        <v>549</v>
      </c>
      <c r="AL72" s="15" t="s">
        <v>549</v>
      </c>
      <c r="AM72" s="15"/>
      <c r="AN72" s="15" t="s">
        <v>549</v>
      </c>
      <c r="AO72" s="15"/>
      <c r="AP72" s="41" t="s">
        <v>1149</v>
      </c>
      <c r="AQ72" s="41" t="s">
        <v>1150</v>
      </c>
    </row>
    <row r="73" s="3" customFormat="1" customHeight="1" spans="1:43">
      <c r="A73" s="11">
        <v>71</v>
      </c>
      <c r="B73" s="12" t="s">
        <v>1247</v>
      </c>
      <c r="C73" s="12" t="s">
        <v>1248</v>
      </c>
      <c r="D73" s="12" t="s">
        <v>797</v>
      </c>
      <c r="E73" s="14" t="s">
        <v>798</v>
      </c>
      <c r="F73" s="14" t="s">
        <v>1249</v>
      </c>
      <c r="G73" s="15" t="s">
        <v>529</v>
      </c>
      <c r="H73" s="45" t="s">
        <v>1250</v>
      </c>
      <c r="I73" s="13" t="s">
        <v>1251</v>
      </c>
      <c r="J73" s="13" t="s">
        <v>1252</v>
      </c>
      <c r="K73" s="13" t="s">
        <v>1251</v>
      </c>
      <c r="L73" s="14" t="s">
        <v>1253</v>
      </c>
      <c r="M73" s="13" t="s">
        <v>804</v>
      </c>
      <c r="N73" s="13" t="s">
        <v>805</v>
      </c>
      <c r="O73" s="13" t="s">
        <v>806</v>
      </c>
      <c r="P73" s="13" t="s">
        <v>807</v>
      </c>
      <c r="Q73" s="13" t="s">
        <v>1254</v>
      </c>
      <c r="R73" s="13" t="s">
        <v>809</v>
      </c>
      <c r="S73" s="14" t="s">
        <v>541</v>
      </c>
      <c r="T73" s="14" t="s">
        <v>810</v>
      </c>
      <c r="U73" s="15" t="s">
        <v>667</v>
      </c>
      <c r="V73" s="15" t="s">
        <v>544</v>
      </c>
      <c r="W73" s="15" t="s">
        <v>545</v>
      </c>
      <c r="X73" s="14" t="s">
        <v>546</v>
      </c>
      <c r="Y73" s="14" t="s">
        <v>547</v>
      </c>
      <c r="Z73" s="33">
        <f t="shared" si="2"/>
        <v>66.825</v>
      </c>
      <c r="AA73" s="13">
        <v>2.825</v>
      </c>
      <c r="AB73" s="34">
        <v>0</v>
      </c>
      <c r="AC73" s="13">
        <v>64</v>
      </c>
      <c r="AD73" s="13">
        <v>0</v>
      </c>
      <c r="AE73" s="12">
        <v>450</v>
      </c>
      <c r="AF73" s="12">
        <v>29</v>
      </c>
      <c r="AG73" s="15" t="s">
        <v>549</v>
      </c>
      <c r="AH73" s="15" t="s">
        <v>549</v>
      </c>
      <c r="AI73" s="15" t="s">
        <v>549</v>
      </c>
      <c r="AJ73" s="13" t="s">
        <v>545</v>
      </c>
      <c r="AK73" s="15" t="s">
        <v>549</v>
      </c>
      <c r="AL73" s="15" t="s">
        <v>549</v>
      </c>
      <c r="AM73" s="15"/>
      <c r="AN73" s="15" t="s">
        <v>549</v>
      </c>
      <c r="AO73" s="15"/>
      <c r="AP73" s="41" t="s">
        <v>1255</v>
      </c>
      <c r="AQ73" s="41" t="s">
        <v>1256</v>
      </c>
    </row>
    <row r="74" s="3" customFormat="1" customHeight="1" spans="1:43">
      <c r="A74" s="11">
        <v>72</v>
      </c>
      <c r="B74" s="12" t="s">
        <v>1257</v>
      </c>
      <c r="C74" s="12" t="s">
        <v>1258</v>
      </c>
      <c r="D74" s="12" t="s">
        <v>797</v>
      </c>
      <c r="E74" s="14" t="s">
        <v>798</v>
      </c>
      <c r="F74" s="14" t="s">
        <v>1259</v>
      </c>
      <c r="G74" s="15" t="s">
        <v>529</v>
      </c>
      <c r="H74" s="12" t="s">
        <v>1260</v>
      </c>
      <c r="I74" s="13" t="s">
        <v>1261</v>
      </c>
      <c r="J74" s="13" t="s">
        <v>1262</v>
      </c>
      <c r="K74" s="13" t="s">
        <v>1261</v>
      </c>
      <c r="L74" s="14" t="s">
        <v>1263</v>
      </c>
      <c r="M74" s="13" t="s">
        <v>804</v>
      </c>
      <c r="N74" s="13" t="s">
        <v>805</v>
      </c>
      <c r="O74" s="13" t="s">
        <v>806</v>
      </c>
      <c r="P74" s="13" t="s">
        <v>807</v>
      </c>
      <c r="Q74" s="13" t="s">
        <v>1264</v>
      </c>
      <c r="R74" s="13" t="s">
        <v>809</v>
      </c>
      <c r="S74" s="14" t="s">
        <v>541</v>
      </c>
      <c r="T74" s="14" t="s">
        <v>810</v>
      </c>
      <c r="U74" s="15" t="s">
        <v>667</v>
      </c>
      <c r="V74" s="15" t="s">
        <v>544</v>
      </c>
      <c r="W74" s="15" t="s">
        <v>545</v>
      </c>
      <c r="X74" s="14" t="s">
        <v>546</v>
      </c>
      <c r="Y74" s="14" t="s">
        <v>547</v>
      </c>
      <c r="Z74" s="33">
        <f t="shared" si="2"/>
        <v>72.365</v>
      </c>
      <c r="AA74" s="13">
        <v>16.365</v>
      </c>
      <c r="AB74" s="34">
        <v>0</v>
      </c>
      <c r="AC74" s="13">
        <v>56</v>
      </c>
      <c r="AD74" s="13">
        <v>0</v>
      </c>
      <c r="AE74" s="12">
        <v>480</v>
      </c>
      <c r="AF74" s="12">
        <v>69</v>
      </c>
      <c r="AG74" s="15" t="s">
        <v>549</v>
      </c>
      <c r="AH74" s="15" t="s">
        <v>549</v>
      </c>
      <c r="AI74" s="15" t="s">
        <v>549</v>
      </c>
      <c r="AJ74" s="13" t="s">
        <v>545</v>
      </c>
      <c r="AK74" s="15" t="s">
        <v>549</v>
      </c>
      <c r="AL74" s="15" t="s">
        <v>549</v>
      </c>
      <c r="AM74" s="15"/>
      <c r="AN74" s="15" t="s">
        <v>549</v>
      </c>
      <c r="AO74" s="15"/>
      <c r="AP74" s="41" t="s">
        <v>1265</v>
      </c>
      <c r="AQ74" s="41" t="s">
        <v>1266</v>
      </c>
    </row>
    <row r="75" s="3" customFormat="1" customHeight="1" spans="1:43">
      <c r="A75" s="11">
        <v>73</v>
      </c>
      <c r="B75" s="12" t="s">
        <v>1267</v>
      </c>
      <c r="C75" s="12" t="s">
        <v>1268</v>
      </c>
      <c r="D75" s="12" t="s">
        <v>797</v>
      </c>
      <c r="E75" s="14" t="s">
        <v>913</v>
      </c>
      <c r="F75" s="13" t="s">
        <v>1269</v>
      </c>
      <c r="G75" s="15" t="s">
        <v>529</v>
      </c>
      <c r="H75" s="15" t="s">
        <v>1047</v>
      </c>
      <c r="I75" s="14" t="s">
        <v>1270</v>
      </c>
      <c r="J75" s="13" t="s">
        <v>1271</v>
      </c>
      <c r="K75" s="14" t="s">
        <v>1270</v>
      </c>
      <c r="L75" s="14" t="s">
        <v>1022</v>
      </c>
      <c r="M75" s="14" t="s">
        <v>804</v>
      </c>
      <c r="N75" s="13" t="s">
        <v>805</v>
      </c>
      <c r="O75" s="13" t="s">
        <v>806</v>
      </c>
      <c r="P75" s="13" t="s">
        <v>807</v>
      </c>
      <c r="Q75" s="13" t="s">
        <v>1272</v>
      </c>
      <c r="R75" s="13" t="s">
        <v>809</v>
      </c>
      <c r="S75" s="14" t="s">
        <v>541</v>
      </c>
      <c r="T75" s="14" t="s">
        <v>810</v>
      </c>
      <c r="U75" s="15" t="s">
        <v>773</v>
      </c>
      <c r="V75" s="15" t="s">
        <v>544</v>
      </c>
      <c r="W75" s="15" t="s">
        <v>545</v>
      </c>
      <c r="X75" s="14" t="s">
        <v>546</v>
      </c>
      <c r="Y75" s="14" t="s">
        <v>547</v>
      </c>
      <c r="Z75" s="33">
        <f t="shared" si="2"/>
        <v>137.5</v>
      </c>
      <c r="AA75" s="13">
        <v>37.5</v>
      </c>
      <c r="AB75" s="34">
        <v>0</v>
      </c>
      <c r="AC75" s="13">
        <v>100</v>
      </c>
      <c r="AD75" s="13">
        <v>0</v>
      </c>
      <c r="AE75" s="12">
        <v>37</v>
      </c>
      <c r="AF75" s="12">
        <v>37</v>
      </c>
      <c r="AG75" s="15" t="s">
        <v>549</v>
      </c>
      <c r="AH75" s="15" t="s">
        <v>549</v>
      </c>
      <c r="AI75" s="15" t="s">
        <v>549</v>
      </c>
      <c r="AJ75" s="13" t="s">
        <v>545</v>
      </c>
      <c r="AK75" s="15" t="s">
        <v>549</v>
      </c>
      <c r="AL75" s="15" t="s">
        <v>549</v>
      </c>
      <c r="AM75" s="15"/>
      <c r="AN75" s="15" t="s">
        <v>549</v>
      </c>
      <c r="AO75" s="15"/>
      <c r="AP75" s="41" t="s">
        <v>1051</v>
      </c>
      <c r="AQ75" s="41" t="s">
        <v>1052</v>
      </c>
    </row>
    <row r="76" s="3" customFormat="1" customHeight="1" spans="1:43">
      <c r="A76" s="11">
        <v>74</v>
      </c>
      <c r="B76" s="12" t="s">
        <v>1273</v>
      </c>
      <c r="C76" s="12" t="s">
        <v>1274</v>
      </c>
      <c r="D76" s="12" t="s">
        <v>797</v>
      </c>
      <c r="E76" s="14" t="s">
        <v>798</v>
      </c>
      <c r="F76" s="14" t="s">
        <v>1275</v>
      </c>
      <c r="G76" s="15" t="s">
        <v>529</v>
      </c>
      <c r="H76" s="15" t="s">
        <v>1276</v>
      </c>
      <c r="I76" s="27" t="s">
        <v>1277</v>
      </c>
      <c r="J76" s="27" t="s">
        <v>1278</v>
      </c>
      <c r="K76" s="27" t="s">
        <v>1278</v>
      </c>
      <c r="L76" s="27" t="s">
        <v>1279</v>
      </c>
      <c r="M76" s="13" t="s">
        <v>882</v>
      </c>
      <c r="N76" s="13" t="s">
        <v>919</v>
      </c>
      <c r="O76" s="13" t="s">
        <v>920</v>
      </c>
      <c r="P76" s="13" t="s">
        <v>921</v>
      </c>
      <c r="Q76" s="13" t="s">
        <v>1060</v>
      </c>
      <c r="R76" s="13" t="s">
        <v>809</v>
      </c>
      <c r="S76" s="14" t="s">
        <v>541</v>
      </c>
      <c r="T76" s="14" t="s">
        <v>810</v>
      </c>
      <c r="U76" s="15" t="s">
        <v>655</v>
      </c>
      <c r="V76" s="15" t="s">
        <v>544</v>
      </c>
      <c r="W76" s="15" t="s">
        <v>545</v>
      </c>
      <c r="X76" s="14" t="s">
        <v>546</v>
      </c>
      <c r="Y76" s="14" t="s">
        <v>547</v>
      </c>
      <c r="Z76" s="33">
        <f t="shared" si="2"/>
        <v>110</v>
      </c>
      <c r="AA76" s="13">
        <v>30</v>
      </c>
      <c r="AB76" s="34">
        <v>0</v>
      </c>
      <c r="AC76" s="13">
        <v>80</v>
      </c>
      <c r="AD76" s="13">
        <v>0</v>
      </c>
      <c r="AE76" s="12">
        <v>810</v>
      </c>
      <c r="AF76" s="12">
        <v>25</v>
      </c>
      <c r="AG76" s="15" t="s">
        <v>549</v>
      </c>
      <c r="AH76" s="15" t="s">
        <v>549</v>
      </c>
      <c r="AI76" s="15" t="s">
        <v>549</v>
      </c>
      <c r="AJ76" s="13" t="s">
        <v>545</v>
      </c>
      <c r="AK76" s="15" t="s">
        <v>549</v>
      </c>
      <c r="AL76" s="15" t="s">
        <v>549</v>
      </c>
      <c r="AM76" s="15"/>
      <c r="AN76" s="15" t="s">
        <v>549</v>
      </c>
      <c r="AO76" s="15"/>
      <c r="AP76" s="11" t="s">
        <v>1280</v>
      </c>
      <c r="AQ76" s="11" t="s">
        <v>1281</v>
      </c>
    </row>
    <row r="77" s="3" customFormat="1" customHeight="1" spans="1:43">
      <c r="A77" s="11">
        <v>75</v>
      </c>
      <c r="B77" s="12" t="s">
        <v>1282</v>
      </c>
      <c r="C77" s="12" t="s">
        <v>1283</v>
      </c>
      <c r="D77" s="12" t="s">
        <v>797</v>
      </c>
      <c r="E77" s="14" t="s">
        <v>913</v>
      </c>
      <c r="F77" s="14" t="s">
        <v>1284</v>
      </c>
      <c r="G77" s="15" t="s">
        <v>529</v>
      </c>
      <c r="H77" s="15" t="s">
        <v>1285</v>
      </c>
      <c r="I77" s="27" t="s">
        <v>1286</v>
      </c>
      <c r="J77" s="27" t="s">
        <v>1287</v>
      </c>
      <c r="K77" s="27" t="s">
        <v>1286</v>
      </c>
      <c r="L77" s="27" t="s">
        <v>1288</v>
      </c>
      <c r="M77" s="13" t="s">
        <v>882</v>
      </c>
      <c r="N77" s="13" t="s">
        <v>919</v>
      </c>
      <c r="O77" s="13" t="s">
        <v>920</v>
      </c>
      <c r="P77" s="13" t="s">
        <v>921</v>
      </c>
      <c r="Q77" s="13" t="s">
        <v>1289</v>
      </c>
      <c r="R77" s="13" t="s">
        <v>809</v>
      </c>
      <c r="S77" s="14" t="s">
        <v>541</v>
      </c>
      <c r="T77" s="14" t="s">
        <v>810</v>
      </c>
      <c r="U77" s="15" t="s">
        <v>655</v>
      </c>
      <c r="V77" s="15" t="s">
        <v>544</v>
      </c>
      <c r="W77" s="15" t="s">
        <v>545</v>
      </c>
      <c r="X77" s="14" t="s">
        <v>546</v>
      </c>
      <c r="Y77" s="14" t="s">
        <v>547</v>
      </c>
      <c r="Z77" s="33">
        <f t="shared" si="2"/>
        <v>152.35</v>
      </c>
      <c r="AA77" s="13">
        <v>61.35</v>
      </c>
      <c r="AB77" s="34">
        <v>0</v>
      </c>
      <c r="AC77" s="13">
        <v>91</v>
      </c>
      <c r="AD77" s="13">
        <v>0</v>
      </c>
      <c r="AE77" s="12">
        <v>1500</v>
      </c>
      <c r="AF77" s="12">
        <v>50</v>
      </c>
      <c r="AG77" s="15" t="s">
        <v>549</v>
      </c>
      <c r="AH77" s="15" t="s">
        <v>549</v>
      </c>
      <c r="AI77" s="15" t="s">
        <v>549</v>
      </c>
      <c r="AJ77" s="13" t="s">
        <v>545</v>
      </c>
      <c r="AK77" s="15" t="s">
        <v>549</v>
      </c>
      <c r="AL77" s="15" t="s">
        <v>549</v>
      </c>
      <c r="AM77" s="15"/>
      <c r="AN77" s="15" t="s">
        <v>549</v>
      </c>
      <c r="AO77" s="15"/>
      <c r="AP77" s="11" t="s">
        <v>1290</v>
      </c>
      <c r="AQ77" s="11">
        <v>15823008358</v>
      </c>
    </row>
    <row r="78" s="3" customFormat="1" customHeight="1" spans="1:43">
      <c r="A78" s="11">
        <v>76</v>
      </c>
      <c r="B78" s="12" t="s">
        <v>1291</v>
      </c>
      <c r="C78" s="12" t="s">
        <v>1292</v>
      </c>
      <c r="D78" s="12" t="s">
        <v>797</v>
      </c>
      <c r="E78" s="14" t="s">
        <v>798</v>
      </c>
      <c r="F78" s="14" t="s">
        <v>1293</v>
      </c>
      <c r="G78" s="15" t="s">
        <v>529</v>
      </c>
      <c r="H78" s="15" t="s">
        <v>1294</v>
      </c>
      <c r="I78" s="13" t="s">
        <v>1295</v>
      </c>
      <c r="J78" s="13" t="s">
        <v>1296</v>
      </c>
      <c r="K78" s="13" t="s">
        <v>1295</v>
      </c>
      <c r="L78" s="27" t="s">
        <v>1297</v>
      </c>
      <c r="M78" s="13" t="s">
        <v>804</v>
      </c>
      <c r="N78" s="13" t="s">
        <v>805</v>
      </c>
      <c r="O78" s="13" t="s">
        <v>806</v>
      </c>
      <c r="P78" s="13" t="s">
        <v>807</v>
      </c>
      <c r="Q78" s="13" t="s">
        <v>992</v>
      </c>
      <c r="R78" s="13" t="s">
        <v>809</v>
      </c>
      <c r="S78" s="13" t="s">
        <v>1298</v>
      </c>
      <c r="T78" s="14" t="s">
        <v>810</v>
      </c>
      <c r="U78" s="15" t="s">
        <v>784</v>
      </c>
      <c r="V78" s="15" t="s">
        <v>544</v>
      </c>
      <c r="W78" s="15" t="s">
        <v>545</v>
      </c>
      <c r="X78" s="14" t="s">
        <v>546</v>
      </c>
      <c r="Y78" s="14" t="s">
        <v>547</v>
      </c>
      <c r="Z78" s="33">
        <f t="shared" si="2"/>
        <v>66</v>
      </c>
      <c r="AA78" s="13">
        <v>18</v>
      </c>
      <c r="AB78" s="34">
        <v>0</v>
      </c>
      <c r="AC78" s="13">
        <v>48</v>
      </c>
      <c r="AD78" s="13">
        <v>0</v>
      </c>
      <c r="AE78" s="12">
        <v>560</v>
      </c>
      <c r="AF78" s="12">
        <v>28</v>
      </c>
      <c r="AG78" s="15" t="s">
        <v>549</v>
      </c>
      <c r="AH78" s="15" t="s">
        <v>549</v>
      </c>
      <c r="AI78" s="15" t="s">
        <v>549</v>
      </c>
      <c r="AJ78" s="13" t="s">
        <v>545</v>
      </c>
      <c r="AK78" s="15" t="s">
        <v>549</v>
      </c>
      <c r="AL78" s="15" t="s">
        <v>549</v>
      </c>
      <c r="AM78" s="15"/>
      <c r="AN78" s="15" t="s">
        <v>549</v>
      </c>
      <c r="AO78" s="15"/>
      <c r="AP78" s="42" t="s">
        <v>1299</v>
      </c>
      <c r="AQ78" s="41" t="s">
        <v>1300</v>
      </c>
    </row>
    <row r="79" s="3" customFormat="1" customHeight="1" spans="1:43">
      <c r="A79" s="11">
        <v>77</v>
      </c>
      <c r="B79" s="15" t="s">
        <v>1301</v>
      </c>
      <c r="C79" s="46" t="s">
        <v>1302</v>
      </c>
      <c r="D79" s="15" t="s">
        <v>797</v>
      </c>
      <c r="E79" s="15" t="s">
        <v>583</v>
      </c>
      <c r="F79" s="47" t="s">
        <v>1303</v>
      </c>
      <c r="G79" s="15" t="s">
        <v>529</v>
      </c>
      <c r="H79" s="15" t="s">
        <v>1304</v>
      </c>
      <c r="I79" s="15" t="s">
        <v>1305</v>
      </c>
      <c r="J79" s="60" t="s">
        <v>1306</v>
      </c>
      <c r="K79" s="15" t="s">
        <v>1305</v>
      </c>
      <c r="L79" s="15" t="s">
        <v>1307</v>
      </c>
      <c r="M79" s="15" t="s">
        <v>1308</v>
      </c>
      <c r="N79" s="23" t="s">
        <v>1309</v>
      </c>
      <c r="O79" s="14" t="s">
        <v>843</v>
      </c>
      <c r="P79" s="13"/>
      <c r="Q79" s="13" t="s">
        <v>1310</v>
      </c>
      <c r="R79" s="15" t="s">
        <v>1311</v>
      </c>
      <c r="S79" s="15" t="s">
        <v>1312</v>
      </c>
      <c r="T79" s="53" t="s">
        <v>1313</v>
      </c>
      <c r="U79" s="15" t="s">
        <v>1314</v>
      </c>
      <c r="V79" s="15" t="s">
        <v>544</v>
      </c>
      <c r="W79" s="15" t="s">
        <v>545</v>
      </c>
      <c r="X79" s="15">
        <v>2021.08</v>
      </c>
      <c r="Y79" s="15">
        <v>2021.12</v>
      </c>
      <c r="Z79" s="33">
        <f t="shared" si="2"/>
        <v>2</v>
      </c>
      <c r="AA79" s="13">
        <v>2</v>
      </c>
      <c r="AB79" s="34">
        <v>0</v>
      </c>
      <c r="AC79" s="13">
        <v>0</v>
      </c>
      <c r="AD79" s="13">
        <v>0</v>
      </c>
      <c r="AE79" s="12">
        <v>15200</v>
      </c>
      <c r="AF79" s="12">
        <v>536</v>
      </c>
      <c r="AG79" s="15" t="s">
        <v>549</v>
      </c>
      <c r="AH79" s="15" t="s">
        <v>549</v>
      </c>
      <c r="AI79" s="15" t="s">
        <v>549</v>
      </c>
      <c r="AJ79" s="15" t="s">
        <v>545</v>
      </c>
      <c r="AK79" s="15" t="s">
        <v>549</v>
      </c>
      <c r="AL79" s="15" t="s">
        <v>549</v>
      </c>
      <c r="AM79" s="15"/>
      <c r="AN79" s="15" t="s">
        <v>549</v>
      </c>
      <c r="AO79" s="15"/>
      <c r="AP79" s="11" t="s">
        <v>1315</v>
      </c>
      <c r="AQ79" s="11">
        <v>17702341326</v>
      </c>
    </row>
    <row r="80" s="3" customFormat="1" customHeight="1" spans="1:43">
      <c r="A80" s="11">
        <v>78</v>
      </c>
      <c r="B80" s="12" t="s">
        <v>1316</v>
      </c>
      <c r="C80" s="12" t="s">
        <v>1317</v>
      </c>
      <c r="D80" s="12" t="s">
        <v>797</v>
      </c>
      <c r="E80" s="14" t="s">
        <v>798</v>
      </c>
      <c r="F80" s="13" t="s">
        <v>1318</v>
      </c>
      <c r="G80" s="15" t="s">
        <v>529</v>
      </c>
      <c r="H80" s="15" t="s">
        <v>1226</v>
      </c>
      <c r="I80" s="13" t="s">
        <v>1319</v>
      </c>
      <c r="J80" s="13" t="s">
        <v>1320</v>
      </c>
      <c r="K80" s="13" t="s">
        <v>1319</v>
      </c>
      <c r="L80" s="27" t="s">
        <v>1321</v>
      </c>
      <c r="M80" s="13" t="s">
        <v>804</v>
      </c>
      <c r="N80" s="13" t="s">
        <v>805</v>
      </c>
      <c r="O80" s="13" t="s">
        <v>806</v>
      </c>
      <c r="P80" s="13" t="s">
        <v>807</v>
      </c>
      <c r="Q80" s="13" t="s">
        <v>1230</v>
      </c>
      <c r="R80" s="13" t="s">
        <v>809</v>
      </c>
      <c r="S80" s="14" t="s">
        <v>541</v>
      </c>
      <c r="T80" s="14" t="s">
        <v>810</v>
      </c>
      <c r="U80" s="15" t="s">
        <v>745</v>
      </c>
      <c r="V80" s="15" t="s">
        <v>544</v>
      </c>
      <c r="W80" s="15" t="s">
        <v>545</v>
      </c>
      <c r="X80" s="14" t="s">
        <v>546</v>
      </c>
      <c r="Y80" s="14" t="s">
        <v>547</v>
      </c>
      <c r="Z80" s="33">
        <f t="shared" si="2"/>
        <v>77</v>
      </c>
      <c r="AA80" s="13">
        <v>21</v>
      </c>
      <c r="AB80" s="34">
        <v>0</v>
      </c>
      <c r="AC80" s="13">
        <v>56</v>
      </c>
      <c r="AD80" s="13">
        <v>0</v>
      </c>
      <c r="AE80" s="12">
        <v>600</v>
      </c>
      <c r="AF80" s="12">
        <v>131</v>
      </c>
      <c r="AG80" s="15" t="s">
        <v>549</v>
      </c>
      <c r="AH80" s="15" t="s">
        <v>549</v>
      </c>
      <c r="AI80" s="15" t="s">
        <v>549</v>
      </c>
      <c r="AJ80" s="13" t="s">
        <v>545</v>
      </c>
      <c r="AK80" s="15" t="s">
        <v>549</v>
      </c>
      <c r="AL80" s="15" t="s">
        <v>549</v>
      </c>
      <c r="AM80" s="15"/>
      <c r="AN80" s="15" t="s">
        <v>549</v>
      </c>
      <c r="AO80" s="15"/>
      <c r="AP80" s="41" t="s">
        <v>1231</v>
      </c>
      <c r="AQ80" s="41" t="s">
        <v>1322</v>
      </c>
    </row>
    <row r="81" s="3" customFormat="1" customHeight="1" spans="1:43">
      <c r="A81" s="11">
        <v>79</v>
      </c>
      <c r="B81" s="12" t="s">
        <v>1323</v>
      </c>
      <c r="C81" s="12" t="s">
        <v>1324</v>
      </c>
      <c r="D81" s="12" t="s">
        <v>797</v>
      </c>
      <c r="E81" s="14" t="s">
        <v>798</v>
      </c>
      <c r="F81" s="13" t="s">
        <v>1325</v>
      </c>
      <c r="G81" s="15" t="s">
        <v>529</v>
      </c>
      <c r="H81" s="15" t="s">
        <v>1326</v>
      </c>
      <c r="I81" s="14" t="s">
        <v>1327</v>
      </c>
      <c r="J81" s="13" t="s">
        <v>1328</v>
      </c>
      <c r="K81" s="14" t="s">
        <v>1327</v>
      </c>
      <c r="L81" s="14" t="s">
        <v>1329</v>
      </c>
      <c r="M81" s="13" t="s">
        <v>804</v>
      </c>
      <c r="N81" s="13" t="s">
        <v>805</v>
      </c>
      <c r="O81" s="13" t="s">
        <v>806</v>
      </c>
      <c r="P81" s="13" t="s">
        <v>807</v>
      </c>
      <c r="Q81" s="13" t="s">
        <v>1158</v>
      </c>
      <c r="R81" s="13" t="s">
        <v>809</v>
      </c>
      <c r="S81" s="14" t="s">
        <v>541</v>
      </c>
      <c r="T81" s="14" t="s">
        <v>810</v>
      </c>
      <c r="U81" s="15" t="s">
        <v>619</v>
      </c>
      <c r="V81" s="15" t="s">
        <v>544</v>
      </c>
      <c r="W81" s="15" t="s">
        <v>545</v>
      </c>
      <c r="X81" s="14" t="s">
        <v>546</v>
      </c>
      <c r="Y81" s="14" t="s">
        <v>547</v>
      </c>
      <c r="Z81" s="33">
        <f t="shared" si="2"/>
        <v>55</v>
      </c>
      <c r="AA81" s="13">
        <v>15</v>
      </c>
      <c r="AB81" s="34">
        <v>0</v>
      </c>
      <c r="AC81" s="13">
        <v>40</v>
      </c>
      <c r="AD81" s="13">
        <v>0</v>
      </c>
      <c r="AE81" s="12">
        <v>18</v>
      </c>
      <c r="AF81" s="12">
        <v>18</v>
      </c>
      <c r="AG81" s="15" t="s">
        <v>549</v>
      </c>
      <c r="AH81" s="15" t="s">
        <v>549</v>
      </c>
      <c r="AI81" s="15" t="s">
        <v>549</v>
      </c>
      <c r="AJ81" s="13" t="s">
        <v>545</v>
      </c>
      <c r="AK81" s="15" t="s">
        <v>549</v>
      </c>
      <c r="AL81" s="15" t="s">
        <v>549</v>
      </c>
      <c r="AM81" s="15"/>
      <c r="AN81" s="15" t="s">
        <v>549</v>
      </c>
      <c r="AO81" s="15"/>
      <c r="AP81" s="41" t="s">
        <v>1149</v>
      </c>
      <c r="AQ81" s="41" t="s">
        <v>1150</v>
      </c>
    </row>
    <row r="82" s="3" customFormat="1" customHeight="1" spans="1:43">
      <c r="A82" s="11">
        <v>80</v>
      </c>
      <c r="B82" s="12" t="s">
        <v>1330</v>
      </c>
      <c r="C82" s="12" t="s">
        <v>1331</v>
      </c>
      <c r="D82" s="12" t="s">
        <v>797</v>
      </c>
      <c r="E82" s="14" t="s">
        <v>798</v>
      </c>
      <c r="F82" s="13" t="s">
        <v>1332</v>
      </c>
      <c r="G82" s="15" t="s">
        <v>529</v>
      </c>
      <c r="H82" s="15" t="s">
        <v>1333</v>
      </c>
      <c r="I82" s="14" t="s">
        <v>1334</v>
      </c>
      <c r="J82" s="13" t="s">
        <v>1335</v>
      </c>
      <c r="K82" s="14" t="s">
        <v>1334</v>
      </c>
      <c r="L82" s="14" t="s">
        <v>1336</v>
      </c>
      <c r="M82" s="13" t="s">
        <v>804</v>
      </c>
      <c r="N82" s="13" t="s">
        <v>805</v>
      </c>
      <c r="O82" s="13" t="s">
        <v>806</v>
      </c>
      <c r="P82" s="13" t="s">
        <v>807</v>
      </c>
      <c r="Q82" s="13" t="s">
        <v>1073</v>
      </c>
      <c r="R82" s="13" t="s">
        <v>809</v>
      </c>
      <c r="S82" s="14" t="s">
        <v>541</v>
      </c>
      <c r="T82" s="14" t="s">
        <v>810</v>
      </c>
      <c r="U82" s="15" t="s">
        <v>619</v>
      </c>
      <c r="V82" s="15" t="s">
        <v>544</v>
      </c>
      <c r="W82" s="15" t="s">
        <v>545</v>
      </c>
      <c r="X82" s="14" t="s">
        <v>546</v>
      </c>
      <c r="Y82" s="14" t="s">
        <v>547</v>
      </c>
      <c r="Z82" s="33">
        <f t="shared" si="2"/>
        <v>56.485</v>
      </c>
      <c r="AA82" s="13">
        <v>12.485</v>
      </c>
      <c r="AB82" s="34">
        <v>0</v>
      </c>
      <c r="AC82" s="13">
        <v>44</v>
      </c>
      <c r="AD82" s="13">
        <v>0</v>
      </c>
      <c r="AE82" s="12">
        <v>4</v>
      </c>
      <c r="AF82" s="12">
        <v>4</v>
      </c>
      <c r="AG82" s="15" t="s">
        <v>549</v>
      </c>
      <c r="AH82" s="15" t="s">
        <v>549</v>
      </c>
      <c r="AI82" s="15" t="s">
        <v>549</v>
      </c>
      <c r="AJ82" s="13" t="s">
        <v>545</v>
      </c>
      <c r="AK82" s="15" t="s">
        <v>549</v>
      </c>
      <c r="AL82" s="15" t="s">
        <v>549</v>
      </c>
      <c r="AM82" s="15"/>
      <c r="AN82" s="15" t="s">
        <v>549</v>
      </c>
      <c r="AO82" s="15"/>
      <c r="AP82" s="41" t="s">
        <v>1149</v>
      </c>
      <c r="AQ82" s="41" t="s">
        <v>1150</v>
      </c>
    </row>
    <row r="83" s="3" customFormat="1" customHeight="1" spans="1:43">
      <c r="A83" s="11">
        <v>81</v>
      </c>
      <c r="B83" s="12" t="s">
        <v>1337</v>
      </c>
      <c r="C83" s="12" t="s">
        <v>1338</v>
      </c>
      <c r="D83" s="12" t="s">
        <v>797</v>
      </c>
      <c r="E83" s="14" t="s">
        <v>798</v>
      </c>
      <c r="F83" s="14" t="s">
        <v>1339</v>
      </c>
      <c r="G83" s="15" t="s">
        <v>529</v>
      </c>
      <c r="H83" s="15" t="s">
        <v>1340</v>
      </c>
      <c r="I83" s="14" t="s">
        <v>1341</v>
      </c>
      <c r="J83" s="13" t="s">
        <v>1342</v>
      </c>
      <c r="K83" s="14" t="s">
        <v>1341</v>
      </c>
      <c r="L83" s="14" t="s">
        <v>1343</v>
      </c>
      <c r="M83" s="13" t="s">
        <v>804</v>
      </c>
      <c r="N83" s="13" t="s">
        <v>805</v>
      </c>
      <c r="O83" s="13" t="s">
        <v>806</v>
      </c>
      <c r="P83" s="13" t="s">
        <v>807</v>
      </c>
      <c r="Q83" s="14" t="s">
        <v>1344</v>
      </c>
      <c r="R83" s="13" t="s">
        <v>809</v>
      </c>
      <c r="S83" s="14" t="s">
        <v>541</v>
      </c>
      <c r="T83" s="14" t="s">
        <v>810</v>
      </c>
      <c r="U83" s="15" t="s">
        <v>695</v>
      </c>
      <c r="V83" s="15" t="s">
        <v>544</v>
      </c>
      <c r="W83" s="15" t="s">
        <v>545</v>
      </c>
      <c r="X83" s="14" t="s">
        <v>546</v>
      </c>
      <c r="Y83" s="14" t="s">
        <v>547</v>
      </c>
      <c r="Z83" s="33">
        <f t="shared" si="2"/>
        <v>99.24</v>
      </c>
      <c r="AA83" s="13">
        <v>22.8</v>
      </c>
      <c r="AB83" s="34">
        <v>0</v>
      </c>
      <c r="AC83" s="13">
        <v>60.8</v>
      </c>
      <c r="AD83" s="13">
        <v>15.64</v>
      </c>
      <c r="AE83" s="12">
        <v>25</v>
      </c>
      <c r="AF83" s="12">
        <v>8</v>
      </c>
      <c r="AG83" s="15" t="s">
        <v>549</v>
      </c>
      <c r="AH83" s="15" t="s">
        <v>549</v>
      </c>
      <c r="AI83" s="15" t="s">
        <v>549</v>
      </c>
      <c r="AJ83" s="13" t="s">
        <v>545</v>
      </c>
      <c r="AK83" s="15" t="s">
        <v>549</v>
      </c>
      <c r="AL83" s="15" t="s">
        <v>549</v>
      </c>
      <c r="AM83" s="15"/>
      <c r="AN83" s="15" t="s">
        <v>549</v>
      </c>
      <c r="AO83" s="15"/>
      <c r="AP83" s="41" t="s">
        <v>1345</v>
      </c>
      <c r="AQ83" s="41" t="s">
        <v>1346</v>
      </c>
    </row>
    <row r="84" s="3" customFormat="1" customHeight="1" spans="1:43">
      <c r="A84" s="11">
        <v>82</v>
      </c>
      <c r="B84" s="12" t="s">
        <v>1347</v>
      </c>
      <c r="C84" s="12" t="s">
        <v>1348</v>
      </c>
      <c r="D84" s="12" t="s">
        <v>797</v>
      </c>
      <c r="E84" s="14" t="s">
        <v>798</v>
      </c>
      <c r="F84" s="14" t="s">
        <v>1349</v>
      </c>
      <c r="G84" s="15" t="s">
        <v>529</v>
      </c>
      <c r="H84" s="15" t="s">
        <v>1350</v>
      </c>
      <c r="I84" s="13" t="s">
        <v>1351</v>
      </c>
      <c r="J84" s="13" t="s">
        <v>1352</v>
      </c>
      <c r="K84" s="13" t="s">
        <v>1351</v>
      </c>
      <c r="L84" s="14" t="s">
        <v>1353</v>
      </c>
      <c r="M84" s="14" t="s">
        <v>804</v>
      </c>
      <c r="N84" s="14" t="s">
        <v>805</v>
      </c>
      <c r="O84" s="14" t="s">
        <v>806</v>
      </c>
      <c r="P84" s="14" t="s">
        <v>807</v>
      </c>
      <c r="Q84" s="14" t="s">
        <v>1354</v>
      </c>
      <c r="R84" s="14" t="s">
        <v>809</v>
      </c>
      <c r="S84" s="14" t="s">
        <v>541</v>
      </c>
      <c r="T84" s="14" t="s">
        <v>810</v>
      </c>
      <c r="U84" s="15" t="s">
        <v>756</v>
      </c>
      <c r="V84" s="15" t="s">
        <v>544</v>
      </c>
      <c r="W84" s="15" t="s">
        <v>545</v>
      </c>
      <c r="X84" s="14" t="s">
        <v>546</v>
      </c>
      <c r="Y84" s="14" t="s">
        <v>547</v>
      </c>
      <c r="Z84" s="35">
        <f t="shared" si="2"/>
        <v>43.1</v>
      </c>
      <c r="AA84" s="36">
        <v>11.1</v>
      </c>
      <c r="AB84" s="34">
        <v>0</v>
      </c>
      <c r="AC84" s="13">
        <v>32</v>
      </c>
      <c r="AD84" s="13">
        <v>0</v>
      </c>
      <c r="AE84" s="39">
        <v>670</v>
      </c>
      <c r="AF84" s="12">
        <v>25</v>
      </c>
      <c r="AG84" s="15" t="s">
        <v>549</v>
      </c>
      <c r="AH84" s="15" t="s">
        <v>549</v>
      </c>
      <c r="AI84" s="15" t="s">
        <v>549</v>
      </c>
      <c r="AJ84" s="13" t="s">
        <v>545</v>
      </c>
      <c r="AK84" s="15" t="s">
        <v>549</v>
      </c>
      <c r="AL84" s="15" t="s">
        <v>549</v>
      </c>
      <c r="AM84" s="15"/>
      <c r="AN84" s="15" t="s">
        <v>549</v>
      </c>
      <c r="AO84" s="15"/>
      <c r="AP84" s="41" t="s">
        <v>1184</v>
      </c>
      <c r="AQ84" s="41" t="s">
        <v>1185</v>
      </c>
    </row>
    <row r="85" s="3" customFormat="1" customHeight="1" spans="1:43">
      <c r="A85" s="11">
        <v>83</v>
      </c>
      <c r="B85" s="12" t="s">
        <v>1355</v>
      </c>
      <c r="C85" s="12" t="s">
        <v>1356</v>
      </c>
      <c r="D85" s="12" t="s">
        <v>797</v>
      </c>
      <c r="E85" s="14" t="s">
        <v>798</v>
      </c>
      <c r="F85" s="14" t="s">
        <v>1357</v>
      </c>
      <c r="G85" s="15" t="s">
        <v>529</v>
      </c>
      <c r="H85" s="15" t="s">
        <v>1358</v>
      </c>
      <c r="I85" s="14" t="s">
        <v>1357</v>
      </c>
      <c r="J85" s="13" t="s">
        <v>1359</v>
      </c>
      <c r="K85" s="14" t="s">
        <v>1357</v>
      </c>
      <c r="L85" s="14" t="s">
        <v>1360</v>
      </c>
      <c r="M85" s="14" t="s">
        <v>804</v>
      </c>
      <c r="N85" s="14" t="s">
        <v>805</v>
      </c>
      <c r="O85" s="14" t="s">
        <v>806</v>
      </c>
      <c r="P85" s="14" t="s">
        <v>807</v>
      </c>
      <c r="Q85" s="14" t="s">
        <v>1361</v>
      </c>
      <c r="R85" s="14" t="s">
        <v>809</v>
      </c>
      <c r="S85" s="14" t="s">
        <v>541</v>
      </c>
      <c r="T85" s="14" t="s">
        <v>810</v>
      </c>
      <c r="U85" s="15" t="s">
        <v>756</v>
      </c>
      <c r="V85" s="15" t="s">
        <v>544</v>
      </c>
      <c r="W85" s="15" t="s">
        <v>545</v>
      </c>
      <c r="X85" s="14" t="s">
        <v>546</v>
      </c>
      <c r="Y85" s="14" t="s">
        <v>547</v>
      </c>
      <c r="Z85" s="35">
        <f t="shared" si="2"/>
        <v>53.66</v>
      </c>
      <c r="AA85" s="36">
        <v>13.66</v>
      </c>
      <c r="AB85" s="34">
        <v>0</v>
      </c>
      <c r="AC85" s="13">
        <v>40</v>
      </c>
      <c r="AD85" s="13">
        <v>0</v>
      </c>
      <c r="AE85" s="39">
        <v>638</v>
      </c>
      <c r="AF85" s="12">
        <v>13</v>
      </c>
      <c r="AG85" s="15" t="s">
        <v>549</v>
      </c>
      <c r="AH85" s="15" t="s">
        <v>549</v>
      </c>
      <c r="AI85" s="15" t="s">
        <v>549</v>
      </c>
      <c r="AJ85" s="13" t="s">
        <v>545</v>
      </c>
      <c r="AK85" s="15" t="s">
        <v>549</v>
      </c>
      <c r="AL85" s="15" t="s">
        <v>549</v>
      </c>
      <c r="AM85" s="15"/>
      <c r="AN85" s="15" t="s">
        <v>549</v>
      </c>
      <c r="AO85" s="15"/>
      <c r="AP85" s="41" t="s">
        <v>1184</v>
      </c>
      <c r="AQ85" s="41" t="s">
        <v>1185</v>
      </c>
    </row>
    <row r="86" s="3" customFormat="1" customHeight="1" spans="1:43">
      <c r="A86" s="11">
        <v>84</v>
      </c>
      <c r="B86" s="12" t="s">
        <v>1362</v>
      </c>
      <c r="C86" s="12" t="s">
        <v>1363</v>
      </c>
      <c r="D86" s="12" t="s">
        <v>797</v>
      </c>
      <c r="E86" s="14" t="s">
        <v>798</v>
      </c>
      <c r="F86" s="13" t="s">
        <v>1364</v>
      </c>
      <c r="G86" s="15" t="s">
        <v>529</v>
      </c>
      <c r="H86" s="15" t="s">
        <v>1365</v>
      </c>
      <c r="I86" s="14" t="s">
        <v>1366</v>
      </c>
      <c r="J86" s="13" t="s">
        <v>1367</v>
      </c>
      <c r="K86" s="14" t="s">
        <v>1366</v>
      </c>
      <c r="L86" s="14" t="s">
        <v>1368</v>
      </c>
      <c r="M86" s="14" t="s">
        <v>804</v>
      </c>
      <c r="N86" s="13" t="s">
        <v>805</v>
      </c>
      <c r="O86" s="13" t="s">
        <v>806</v>
      </c>
      <c r="P86" s="13" t="s">
        <v>807</v>
      </c>
      <c r="Q86" s="13" t="s">
        <v>1369</v>
      </c>
      <c r="R86" s="13" t="s">
        <v>809</v>
      </c>
      <c r="S86" s="14" t="s">
        <v>541</v>
      </c>
      <c r="T86" s="14" t="s">
        <v>810</v>
      </c>
      <c r="U86" s="15" t="s">
        <v>773</v>
      </c>
      <c r="V86" s="15" t="s">
        <v>544</v>
      </c>
      <c r="W86" s="15" t="s">
        <v>545</v>
      </c>
      <c r="X86" s="14" t="s">
        <v>546</v>
      </c>
      <c r="Y86" s="14" t="s">
        <v>547</v>
      </c>
      <c r="Z86" s="33">
        <f t="shared" si="2"/>
        <v>120.725</v>
      </c>
      <c r="AA86" s="13">
        <v>28.725</v>
      </c>
      <c r="AB86" s="34">
        <v>0</v>
      </c>
      <c r="AC86" s="13">
        <v>92</v>
      </c>
      <c r="AD86" s="13">
        <v>0</v>
      </c>
      <c r="AE86" s="12">
        <v>40</v>
      </c>
      <c r="AF86" s="12">
        <v>40</v>
      </c>
      <c r="AG86" s="15" t="s">
        <v>549</v>
      </c>
      <c r="AH86" s="15" t="s">
        <v>549</v>
      </c>
      <c r="AI86" s="15" t="s">
        <v>549</v>
      </c>
      <c r="AJ86" s="13" t="s">
        <v>545</v>
      </c>
      <c r="AK86" s="15" t="s">
        <v>549</v>
      </c>
      <c r="AL86" s="15" t="s">
        <v>549</v>
      </c>
      <c r="AM86" s="15"/>
      <c r="AN86" s="15" t="s">
        <v>549</v>
      </c>
      <c r="AO86" s="15"/>
      <c r="AP86" s="41" t="s">
        <v>1370</v>
      </c>
      <c r="AQ86" s="41" t="s">
        <v>1371</v>
      </c>
    </row>
    <row r="87" s="3" customFormat="1" customHeight="1" spans="1:43">
      <c r="A87" s="11">
        <v>85</v>
      </c>
      <c r="B87" s="12" t="s">
        <v>1372</v>
      </c>
      <c r="C87" s="12" t="s">
        <v>1373</v>
      </c>
      <c r="D87" s="12" t="s">
        <v>797</v>
      </c>
      <c r="E87" s="14" t="s">
        <v>913</v>
      </c>
      <c r="F87" s="14" t="s">
        <v>1374</v>
      </c>
      <c r="G87" s="15" t="s">
        <v>529</v>
      </c>
      <c r="H87" s="15" t="s">
        <v>1375</v>
      </c>
      <c r="I87" s="17" t="s">
        <v>1376</v>
      </c>
      <c r="J87" s="13" t="s">
        <v>1377</v>
      </c>
      <c r="K87" s="14" t="s">
        <v>1378</v>
      </c>
      <c r="L87" s="14" t="s">
        <v>1379</v>
      </c>
      <c r="M87" s="13" t="s">
        <v>804</v>
      </c>
      <c r="N87" s="13" t="s">
        <v>805</v>
      </c>
      <c r="O87" s="13" t="s">
        <v>806</v>
      </c>
      <c r="P87" s="13" t="s">
        <v>807</v>
      </c>
      <c r="Q87" s="14" t="s">
        <v>1380</v>
      </c>
      <c r="R87" s="13" t="s">
        <v>809</v>
      </c>
      <c r="S87" s="14" t="s">
        <v>541</v>
      </c>
      <c r="T87" s="14" t="s">
        <v>810</v>
      </c>
      <c r="U87" s="15" t="s">
        <v>695</v>
      </c>
      <c r="V87" s="15" t="s">
        <v>544</v>
      </c>
      <c r="W87" s="15" t="s">
        <v>545</v>
      </c>
      <c r="X87" s="14" t="s">
        <v>546</v>
      </c>
      <c r="Y87" s="14" t="s">
        <v>547</v>
      </c>
      <c r="Z87" s="33">
        <f t="shared" si="2"/>
        <v>162.05</v>
      </c>
      <c r="AA87" s="13">
        <v>36.45</v>
      </c>
      <c r="AB87" s="34">
        <v>0</v>
      </c>
      <c r="AC87" s="13">
        <v>97.2</v>
      </c>
      <c r="AD87" s="13">
        <v>28.4</v>
      </c>
      <c r="AE87" s="12">
        <v>140</v>
      </c>
      <c r="AF87" s="12">
        <v>25</v>
      </c>
      <c r="AG87" s="15" t="s">
        <v>549</v>
      </c>
      <c r="AH87" s="15" t="s">
        <v>549</v>
      </c>
      <c r="AI87" s="15" t="s">
        <v>549</v>
      </c>
      <c r="AJ87" s="13" t="s">
        <v>545</v>
      </c>
      <c r="AK87" s="15" t="s">
        <v>545</v>
      </c>
      <c r="AL87" s="15" t="s">
        <v>549</v>
      </c>
      <c r="AM87" s="15"/>
      <c r="AN87" s="15" t="s">
        <v>549</v>
      </c>
      <c r="AO87" s="15"/>
      <c r="AP87" s="41" t="s">
        <v>1345</v>
      </c>
      <c r="AQ87" s="41" t="s">
        <v>1346</v>
      </c>
    </row>
    <row r="88" s="3" customFormat="1" customHeight="1" spans="1:43">
      <c r="A88" s="11">
        <v>86</v>
      </c>
      <c r="B88" s="12" t="s">
        <v>1381</v>
      </c>
      <c r="C88" s="12" t="s">
        <v>1382</v>
      </c>
      <c r="D88" s="12" t="s">
        <v>797</v>
      </c>
      <c r="E88" s="14" t="s">
        <v>798</v>
      </c>
      <c r="F88" s="13" t="s">
        <v>1383</v>
      </c>
      <c r="G88" s="15" t="s">
        <v>900</v>
      </c>
      <c r="H88" s="15" t="s">
        <v>1384</v>
      </c>
      <c r="I88" s="27" t="s">
        <v>1385</v>
      </c>
      <c r="J88" s="27" t="s">
        <v>1385</v>
      </c>
      <c r="K88" s="27" t="s">
        <v>1385</v>
      </c>
      <c r="L88" s="27" t="s">
        <v>1386</v>
      </c>
      <c r="M88" s="13" t="s">
        <v>882</v>
      </c>
      <c r="N88" s="13" t="s">
        <v>919</v>
      </c>
      <c r="O88" s="13" t="s">
        <v>920</v>
      </c>
      <c r="P88" s="13" t="s">
        <v>921</v>
      </c>
      <c r="Q88" s="13" t="s">
        <v>1387</v>
      </c>
      <c r="R88" s="13" t="s">
        <v>809</v>
      </c>
      <c r="S88" s="14" t="s">
        <v>541</v>
      </c>
      <c r="T88" s="14" t="s">
        <v>810</v>
      </c>
      <c r="U88" s="15" t="s">
        <v>687</v>
      </c>
      <c r="V88" s="15" t="s">
        <v>544</v>
      </c>
      <c r="W88" s="15" t="s">
        <v>545</v>
      </c>
      <c r="X88" s="14" t="s">
        <v>546</v>
      </c>
      <c r="Y88" s="14" t="s">
        <v>547</v>
      </c>
      <c r="Z88" s="33">
        <f t="shared" si="2"/>
        <v>82.5</v>
      </c>
      <c r="AA88" s="13">
        <v>22.5</v>
      </c>
      <c r="AB88" s="34">
        <v>0</v>
      </c>
      <c r="AC88" s="13">
        <v>60</v>
      </c>
      <c r="AD88" s="13">
        <v>0</v>
      </c>
      <c r="AE88" s="12">
        <v>957</v>
      </c>
      <c r="AF88" s="12">
        <v>47</v>
      </c>
      <c r="AG88" s="15" t="s">
        <v>549</v>
      </c>
      <c r="AH88" s="15" t="s">
        <v>549</v>
      </c>
      <c r="AI88" s="15" t="s">
        <v>549</v>
      </c>
      <c r="AJ88" s="13" t="s">
        <v>545</v>
      </c>
      <c r="AK88" s="15" t="s">
        <v>549</v>
      </c>
      <c r="AL88" s="15" t="s">
        <v>549</v>
      </c>
      <c r="AM88" s="15"/>
      <c r="AN88" s="15" t="s">
        <v>549</v>
      </c>
      <c r="AO88" s="15"/>
      <c r="AP88" s="42" t="s">
        <v>1388</v>
      </c>
      <c r="AQ88" s="41" t="s">
        <v>1389</v>
      </c>
    </row>
    <row r="89" s="3" customFormat="1" customHeight="1" spans="1:43">
      <c r="A89" s="11">
        <v>87</v>
      </c>
      <c r="B89" s="12" t="s">
        <v>1390</v>
      </c>
      <c r="C89" s="12" t="s">
        <v>1391</v>
      </c>
      <c r="D89" s="12" t="s">
        <v>797</v>
      </c>
      <c r="E89" s="14" t="s">
        <v>913</v>
      </c>
      <c r="F89" s="13" t="s">
        <v>1392</v>
      </c>
      <c r="G89" s="15" t="s">
        <v>900</v>
      </c>
      <c r="H89" s="15" t="s">
        <v>1393</v>
      </c>
      <c r="I89" s="27" t="s">
        <v>1394</v>
      </c>
      <c r="J89" s="27" t="s">
        <v>1395</v>
      </c>
      <c r="K89" s="27" t="s">
        <v>1394</v>
      </c>
      <c r="L89" s="27" t="s">
        <v>1396</v>
      </c>
      <c r="M89" s="13" t="s">
        <v>882</v>
      </c>
      <c r="N89" s="13" t="s">
        <v>919</v>
      </c>
      <c r="O89" s="13" t="s">
        <v>920</v>
      </c>
      <c r="P89" s="13" t="s">
        <v>921</v>
      </c>
      <c r="Q89" s="13" t="s">
        <v>1397</v>
      </c>
      <c r="R89" s="13" t="s">
        <v>809</v>
      </c>
      <c r="S89" s="14" t="s">
        <v>541</v>
      </c>
      <c r="T89" s="14" t="s">
        <v>810</v>
      </c>
      <c r="U89" s="15" t="s">
        <v>687</v>
      </c>
      <c r="V89" s="15" t="s">
        <v>544</v>
      </c>
      <c r="W89" s="15" t="s">
        <v>545</v>
      </c>
      <c r="X89" s="14" t="s">
        <v>546</v>
      </c>
      <c r="Y89" s="14" t="s">
        <v>547</v>
      </c>
      <c r="Z89" s="33">
        <f t="shared" si="2"/>
        <v>177.65</v>
      </c>
      <c r="AA89" s="13">
        <v>48.45</v>
      </c>
      <c r="AB89" s="34">
        <v>0</v>
      </c>
      <c r="AC89" s="13">
        <v>129.2</v>
      </c>
      <c r="AD89" s="13">
        <v>0</v>
      </c>
      <c r="AE89" s="12">
        <v>1096</v>
      </c>
      <c r="AF89" s="12">
        <v>46</v>
      </c>
      <c r="AG89" s="15" t="s">
        <v>549</v>
      </c>
      <c r="AH89" s="15" t="s">
        <v>549</v>
      </c>
      <c r="AI89" s="15" t="s">
        <v>549</v>
      </c>
      <c r="AJ89" s="13" t="s">
        <v>545</v>
      </c>
      <c r="AK89" s="15" t="s">
        <v>549</v>
      </c>
      <c r="AL89" s="15" t="s">
        <v>549</v>
      </c>
      <c r="AM89" s="15"/>
      <c r="AN89" s="15" t="s">
        <v>549</v>
      </c>
      <c r="AO89" s="15"/>
      <c r="AP89" s="42" t="s">
        <v>1388</v>
      </c>
      <c r="AQ89" s="41" t="s">
        <v>1389</v>
      </c>
    </row>
    <row r="90" s="3" customFormat="1" customHeight="1" spans="1:43">
      <c r="A90" s="11">
        <v>88</v>
      </c>
      <c r="B90" s="12" t="s">
        <v>1398</v>
      </c>
      <c r="C90" s="12" t="s">
        <v>1399</v>
      </c>
      <c r="D90" s="12" t="s">
        <v>797</v>
      </c>
      <c r="E90" s="14" t="s">
        <v>798</v>
      </c>
      <c r="F90" s="13" t="s">
        <v>1400</v>
      </c>
      <c r="G90" s="15" t="s">
        <v>900</v>
      </c>
      <c r="H90" s="15" t="s">
        <v>1401</v>
      </c>
      <c r="I90" s="27" t="s">
        <v>1402</v>
      </c>
      <c r="J90" s="27" t="s">
        <v>1402</v>
      </c>
      <c r="K90" s="27" t="s">
        <v>1402</v>
      </c>
      <c r="L90" s="27" t="s">
        <v>1403</v>
      </c>
      <c r="M90" s="13" t="s">
        <v>882</v>
      </c>
      <c r="N90" s="13" t="s">
        <v>919</v>
      </c>
      <c r="O90" s="13" t="s">
        <v>920</v>
      </c>
      <c r="P90" s="13" t="s">
        <v>921</v>
      </c>
      <c r="Q90" s="13" t="s">
        <v>1246</v>
      </c>
      <c r="R90" s="13" t="s">
        <v>809</v>
      </c>
      <c r="S90" s="14" t="s">
        <v>541</v>
      </c>
      <c r="T90" s="14" t="s">
        <v>810</v>
      </c>
      <c r="U90" s="15" t="s">
        <v>687</v>
      </c>
      <c r="V90" s="15" t="s">
        <v>544</v>
      </c>
      <c r="W90" s="15" t="s">
        <v>545</v>
      </c>
      <c r="X90" s="14" t="s">
        <v>546</v>
      </c>
      <c r="Y90" s="14" t="s">
        <v>547</v>
      </c>
      <c r="Z90" s="33">
        <f t="shared" si="2"/>
        <v>99.275</v>
      </c>
      <c r="AA90" s="13">
        <v>26.875</v>
      </c>
      <c r="AB90" s="34">
        <v>0</v>
      </c>
      <c r="AC90" s="13">
        <v>72.4</v>
      </c>
      <c r="AD90" s="13">
        <v>0</v>
      </c>
      <c r="AE90" s="12">
        <v>415</v>
      </c>
      <c r="AF90" s="12">
        <v>14</v>
      </c>
      <c r="AG90" s="15" t="s">
        <v>549</v>
      </c>
      <c r="AH90" s="15" t="s">
        <v>549</v>
      </c>
      <c r="AI90" s="15" t="s">
        <v>549</v>
      </c>
      <c r="AJ90" s="13" t="s">
        <v>545</v>
      </c>
      <c r="AK90" s="15" t="s">
        <v>549</v>
      </c>
      <c r="AL90" s="15" t="s">
        <v>549</v>
      </c>
      <c r="AM90" s="15"/>
      <c r="AN90" s="15" t="s">
        <v>549</v>
      </c>
      <c r="AO90" s="15"/>
      <c r="AP90" s="42" t="s">
        <v>1388</v>
      </c>
      <c r="AQ90" s="41" t="s">
        <v>1389</v>
      </c>
    </row>
    <row r="91" s="3" customFormat="1" customHeight="1" spans="1:43">
      <c r="A91" s="11">
        <v>89</v>
      </c>
      <c r="B91" s="12" t="s">
        <v>1404</v>
      </c>
      <c r="C91" s="12" t="s">
        <v>1405</v>
      </c>
      <c r="D91" s="12" t="s">
        <v>797</v>
      </c>
      <c r="E91" s="14" t="s">
        <v>798</v>
      </c>
      <c r="F91" s="13" t="s">
        <v>1406</v>
      </c>
      <c r="G91" s="15" t="s">
        <v>529</v>
      </c>
      <c r="H91" s="15" t="s">
        <v>1401</v>
      </c>
      <c r="I91" s="27" t="s">
        <v>1407</v>
      </c>
      <c r="J91" s="27" t="s">
        <v>1407</v>
      </c>
      <c r="K91" s="27" t="s">
        <v>1407</v>
      </c>
      <c r="L91" s="27" t="s">
        <v>1408</v>
      </c>
      <c r="M91" s="13" t="s">
        <v>882</v>
      </c>
      <c r="N91" s="13" t="s">
        <v>919</v>
      </c>
      <c r="O91" s="13" t="s">
        <v>920</v>
      </c>
      <c r="P91" s="13" t="s">
        <v>921</v>
      </c>
      <c r="Q91" s="13" t="s">
        <v>1409</v>
      </c>
      <c r="R91" s="13" t="s">
        <v>809</v>
      </c>
      <c r="S91" s="14" t="s">
        <v>541</v>
      </c>
      <c r="T91" s="14" t="s">
        <v>810</v>
      </c>
      <c r="U91" s="15" t="s">
        <v>687</v>
      </c>
      <c r="V91" s="15" t="s">
        <v>544</v>
      </c>
      <c r="W91" s="15" t="s">
        <v>545</v>
      </c>
      <c r="X91" s="14" t="s">
        <v>546</v>
      </c>
      <c r="Y91" s="14" t="s">
        <v>547</v>
      </c>
      <c r="Z91" s="33">
        <f t="shared" si="2"/>
        <v>97.735</v>
      </c>
      <c r="AA91" s="13">
        <v>25.735</v>
      </c>
      <c r="AB91" s="34">
        <v>0</v>
      </c>
      <c r="AC91" s="13">
        <v>72</v>
      </c>
      <c r="AD91" s="13">
        <v>0</v>
      </c>
      <c r="AE91" s="12">
        <v>210</v>
      </c>
      <c r="AF91" s="12">
        <v>5</v>
      </c>
      <c r="AG91" s="15" t="s">
        <v>549</v>
      </c>
      <c r="AH91" s="15" t="s">
        <v>549</v>
      </c>
      <c r="AI91" s="15" t="s">
        <v>549</v>
      </c>
      <c r="AJ91" s="13" t="s">
        <v>545</v>
      </c>
      <c r="AK91" s="15" t="s">
        <v>549</v>
      </c>
      <c r="AL91" s="15" t="s">
        <v>549</v>
      </c>
      <c r="AM91" s="15"/>
      <c r="AN91" s="15" t="s">
        <v>549</v>
      </c>
      <c r="AO91" s="15"/>
      <c r="AP91" s="42" t="s">
        <v>1388</v>
      </c>
      <c r="AQ91" s="41" t="s">
        <v>1389</v>
      </c>
    </row>
    <row r="92" s="3" customFormat="1" customHeight="1" spans="1:43">
      <c r="A92" s="11">
        <v>90</v>
      </c>
      <c r="B92" s="16" t="s">
        <v>1410</v>
      </c>
      <c r="C92" s="16" t="s">
        <v>1411</v>
      </c>
      <c r="D92" s="12" t="s">
        <v>797</v>
      </c>
      <c r="E92" s="14" t="s">
        <v>913</v>
      </c>
      <c r="F92" s="15" t="s">
        <v>1412</v>
      </c>
      <c r="G92" s="15" t="s">
        <v>529</v>
      </c>
      <c r="H92" s="15" t="s">
        <v>1413</v>
      </c>
      <c r="I92" s="13" t="s">
        <v>1414</v>
      </c>
      <c r="J92" s="13" t="s">
        <v>1415</v>
      </c>
      <c r="K92" s="13" t="s">
        <v>1414</v>
      </c>
      <c r="L92" s="14" t="s">
        <v>1416</v>
      </c>
      <c r="M92" s="13" t="s">
        <v>804</v>
      </c>
      <c r="N92" s="13" t="s">
        <v>805</v>
      </c>
      <c r="O92" s="13" t="s">
        <v>806</v>
      </c>
      <c r="P92" s="13" t="s">
        <v>807</v>
      </c>
      <c r="Q92" s="13" t="s">
        <v>992</v>
      </c>
      <c r="R92" s="13" t="s">
        <v>809</v>
      </c>
      <c r="S92" s="14" t="s">
        <v>541</v>
      </c>
      <c r="T92" s="14" t="s">
        <v>810</v>
      </c>
      <c r="U92" s="15" t="s">
        <v>793</v>
      </c>
      <c r="V92" s="15" t="s">
        <v>544</v>
      </c>
      <c r="W92" s="15" t="s">
        <v>545</v>
      </c>
      <c r="X92" s="14" t="s">
        <v>546</v>
      </c>
      <c r="Y92" s="14" t="s">
        <v>547</v>
      </c>
      <c r="Z92" s="33">
        <f t="shared" si="2"/>
        <v>100.9</v>
      </c>
      <c r="AA92" s="13">
        <v>24.9</v>
      </c>
      <c r="AB92" s="34">
        <v>0</v>
      </c>
      <c r="AC92" s="13">
        <v>76</v>
      </c>
      <c r="AD92" s="13">
        <v>0</v>
      </c>
      <c r="AE92" s="12">
        <v>28</v>
      </c>
      <c r="AF92" s="12">
        <v>28</v>
      </c>
      <c r="AG92" s="15" t="s">
        <v>549</v>
      </c>
      <c r="AH92" s="15" t="s">
        <v>549</v>
      </c>
      <c r="AI92" s="15" t="s">
        <v>549</v>
      </c>
      <c r="AJ92" s="13" t="s">
        <v>545</v>
      </c>
      <c r="AK92" s="15" t="s">
        <v>545</v>
      </c>
      <c r="AL92" s="15" t="s">
        <v>549</v>
      </c>
      <c r="AM92" s="15"/>
      <c r="AN92" s="15" t="s">
        <v>549</v>
      </c>
      <c r="AO92" s="15"/>
      <c r="AP92" s="41" t="s">
        <v>1417</v>
      </c>
      <c r="AQ92" s="41" t="s">
        <v>1418</v>
      </c>
    </row>
    <row r="93" s="3" customFormat="1" customHeight="1" spans="1:43">
      <c r="A93" s="11">
        <v>91</v>
      </c>
      <c r="B93" s="12" t="s">
        <v>1419</v>
      </c>
      <c r="C93" s="18" t="s">
        <v>1420</v>
      </c>
      <c r="D93" s="13" t="s">
        <v>897</v>
      </c>
      <c r="E93" s="13" t="s">
        <v>898</v>
      </c>
      <c r="F93" s="14" t="s">
        <v>1421</v>
      </c>
      <c r="G93" s="15" t="s">
        <v>900</v>
      </c>
      <c r="H93" s="14" t="s">
        <v>1204</v>
      </c>
      <c r="I93" s="14" t="s">
        <v>1422</v>
      </c>
      <c r="J93" s="13" t="s">
        <v>902</v>
      </c>
      <c r="K93" s="14" t="s">
        <v>1423</v>
      </c>
      <c r="L93" s="14" t="s">
        <v>1424</v>
      </c>
      <c r="M93" s="14" t="s">
        <v>882</v>
      </c>
      <c r="N93" s="14" t="s">
        <v>883</v>
      </c>
      <c r="O93" s="17" t="s">
        <v>1425</v>
      </c>
      <c r="P93" s="14"/>
      <c r="Q93" s="14" t="s">
        <v>1426</v>
      </c>
      <c r="R93" s="14" t="s">
        <v>907</v>
      </c>
      <c r="S93" s="14" t="s">
        <v>908</v>
      </c>
      <c r="T93" s="14" t="s">
        <v>888</v>
      </c>
      <c r="U93" s="14" t="s">
        <v>889</v>
      </c>
      <c r="V93" s="15" t="s">
        <v>544</v>
      </c>
      <c r="W93" s="15" t="s">
        <v>545</v>
      </c>
      <c r="X93" s="14" t="s">
        <v>1427</v>
      </c>
      <c r="Y93" s="14" t="s">
        <v>1428</v>
      </c>
      <c r="Z93" s="35">
        <f t="shared" si="2"/>
        <v>109.057602</v>
      </c>
      <c r="AA93" s="36">
        <v>109.057602</v>
      </c>
      <c r="AB93" s="34">
        <v>0</v>
      </c>
      <c r="AC93" s="13">
        <v>0</v>
      </c>
      <c r="AD93" s="13">
        <v>0</v>
      </c>
      <c r="AE93" s="12">
        <v>2510</v>
      </c>
      <c r="AF93" s="12">
        <v>117</v>
      </c>
      <c r="AG93" s="15" t="s">
        <v>549</v>
      </c>
      <c r="AH93" s="15" t="s">
        <v>549</v>
      </c>
      <c r="AI93" s="15" t="s">
        <v>549</v>
      </c>
      <c r="AJ93" s="13" t="s">
        <v>545</v>
      </c>
      <c r="AK93" s="15" t="s">
        <v>549</v>
      </c>
      <c r="AL93" s="15" t="s">
        <v>549</v>
      </c>
      <c r="AM93" s="15"/>
      <c r="AN93" s="15" t="s">
        <v>549</v>
      </c>
      <c r="AO93" s="15"/>
      <c r="AP93" s="41" t="s">
        <v>893</v>
      </c>
      <c r="AQ93" s="41" t="s">
        <v>894</v>
      </c>
    </row>
    <row r="94" s="3" customFormat="1" customHeight="1" spans="1:43">
      <c r="A94" s="11">
        <v>92</v>
      </c>
      <c r="B94" s="12" t="s">
        <v>1429</v>
      </c>
      <c r="C94" s="12" t="s">
        <v>1430</v>
      </c>
      <c r="D94" s="12" t="s">
        <v>797</v>
      </c>
      <c r="E94" s="14" t="s">
        <v>913</v>
      </c>
      <c r="F94" s="48" t="s">
        <v>1431</v>
      </c>
      <c r="G94" s="15" t="s">
        <v>529</v>
      </c>
      <c r="H94" s="49" t="s">
        <v>1047</v>
      </c>
      <c r="I94" s="52" t="s">
        <v>1432</v>
      </c>
      <c r="J94" s="48" t="s">
        <v>1433</v>
      </c>
      <c r="K94" s="52" t="s">
        <v>1432</v>
      </c>
      <c r="L94" s="52" t="s">
        <v>1434</v>
      </c>
      <c r="M94" s="52" t="s">
        <v>804</v>
      </c>
      <c r="N94" s="48" t="s">
        <v>805</v>
      </c>
      <c r="O94" s="48" t="s">
        <v>806</v>
      </c>
      <c r="P94" s="48" t="s">
        <v>807</v>
      </c>
      <c r="Q94" s="48" t="s">
        <v>1060</v>
      </c>
      <c r="R94" s="48" t="s">
        <v>809</v>
      </c>
      <c r="S94" s="52" t="s">
        <v>541</v>
      </c>
      <c r="T94" s="52" t="s">
        <v>810</v>
      </c>
      <c r="U94" s="49" t="s">
        <v>773</v>
      </c>
      <c r="V94" s="15" t="s">
        <v>544</v>
      </c>
      <c r="W94" s="15" t="s">
        <v>545</v>
      </c>
      <c r="X94" s="52" t="s">
        <v>546</v>
      </c>
      <c r="Y94" s="52" t="s">
        <v>1435</v>
      </c>
      <c r="Z94" s="33">
        <f t="shared" si="2"/>
        <v>156.255</v>
      </c>
      <c r="AA94" s="13">
        <v>32.255</v>
      </c>
      <c r="AB94" s="34">
        <v>0</v>
      </c>
      <c r="AC94" s="13">
        <v>124</v>
      </c>
      <c r="AD94" s="13">
        <v>0</v>
      </c>
      <c r="AE94" s="39">
        <v>20</v>
      </c>
      <c r="AF94" s="12">
        <v>20</v>
      </c>
      <c r="AG94" s="15" t="s">
        <v>549</v>
      </c>
      <c r="AH94" s="15" t="s">
        <v>549</v>
      </c>
      <c r="AI94" s="15" t="s">
        <v>549</v>
      </c>
      <c r="AJ94" s="48" t="s">
        <v>545</v>
      </c>
      <c r="AK94" s="15" t="s">
        <v>549</v>
      </c>
      <c r="AL94" s="15" t="s">
        <v>549</v>
      </c>
      <c r="AM94" s="15"/>
      <c r="AN94" s="15" t="s">
        <v>549</v>
      </c>
      <c r="AO94" s="15"/>
      <c r="AP94" s="77" t="s">
        <v>1051</v>
      </c>
      <c r="AQ94" s="77" t="s">
        <v>1052</v>
      </c>
    </row>
    <row r="95" s="3" customFormat="1" customHeight="1" spans="1:43">
      <c r="A95" s="11">
        <v>93</v>
      </c>
      <c r="B95" s="12" t="s">
        <v>1436</v>
      </c>
      <c r="C95" s="12" t="s">
        <v>1437</v>
      </c>
      <c r="D95" s="12" t="s">
        <v>797</v>
      </c>
      <c r="E95" s="14" t="s">
        <v>913</v>
      </c>
      <c r="F95" s="50" t="s">
        <v>1438</v>
      </c>
      <c r="G95" s="15" t="s">
        <v>529</v>
      </c>
      <c r="H95" s="50" t="s">
        <v>1439</v>
      </c>
      <c r="I95" s="61" t="s">
        <v>1440</v>
      </c>
      <c r="J95" s="61" t="s">
        <v>1441</v>
      </c>
      <c r="K95" s="61" t="s">
        <v>1440</v>
      </c>
      <c r="L95" s="51" t="s">
        <v>1442</v>
      </c>
      <c r="M95" s="61" t="s">
        <v>804</v>
      </c>
      <c r="N95" s="61" t="s">
        <v>805</v>
      </c>
      <c r="O95" s="61" t="s">
        <v>806</v>
      </c>
      <c r="P95" s="61" t="s">
        <v>807</v>
      </c>
      <c r="Q95" s="61" t="s">
        <v>1091</v>
      </c>
      <c r="R95" s="61" t="s">
        <v>809</v>
      </c>
      <c r="S95" s="51" t="s">
        <v>541</v>
      </c>
      <c r="T95" s="51" t="s">
        <v>810</v>
      </c>
      <c r="U95" s="15" t="s">
        <v>793</v>
      </c>
      <c r="V95" s="15" t="s">
        <v>544</v>
      </c>
      <c r="W95" s="15" t="s">
        <v>545</v>
      </c>
      <c r="X95" s="51" t="s">
        <v>546</v>
      </c>
      <c r="Y95" s="51" t="s">
        <v>547</v>
      </c>
      <c r="Z95" s="33">
        <f t="shared" si="2"/>
        <v>165</v>
      </c>
      <c r="AA95" s="13">
        <v>45</v>
      </c>
      <c r="AB95" s="34">
        <v>0</v>
      </c>
      <c r="AC95" s="13">
        <v>120</v>
      </c>
      <c r="AD95" s="13">
        <v>0</v>
      </c>
      <c r="AE95" s="68">
        <v>34</v>
      </c>
      <c r="AF95" s="12">
        <v>34</v>
      </c>
      <c r="AG95" s="15" t="s">
        <v>549</v>
      </c>
      <c r="AH95" s="15" t="s">
        <v>549</v>
      </c>
      <c r="AI95" s="15" t="s">
        <v>549</v>
      </c>
      <c r="AJ95" s="61" t="s">
        <v>545</v>
      </c>
      <c r="AK95" s="15" t="s">
        <v>549</v>
      </c>
      <c r="AL95" s="15" t="s">
        <v>549</v>
      </c>
      <c r="AM95" s="15"/>
      <c r="AN95" s="15" t="s">
        <v>549</v>
      </c>
      <c r="AO95" s="15"/>
      <c r="AP95" s="78" t="s">
        <v>1417</v>
      </c>
      <c r="AQ95" s="78" t="s">
        <v>1418</v>
      </c>
    </row>
    <row r="96" s="3" customFormat="1" customHeight="1" spans="1:43">
      <c r="A96" s="11">
        <v>94</v>
      </c>
      <c r="B96" s="12" t="s">
        <v>1443</v>
      </c>
      <c r="C96" s="12" t="s">
        <v>1444</v>
      </c>
      <c r="D96" s="12" t="s">
        <v>797</v>
      </c>
      <c r="E96" s="51" t="s">
        <v>798</v>
      </c>
      <c r="F96" s="50" t="s">
        <v>1445</v>
      </c>
      <c r="G96" s="15" t="s">
        <v>529</v>
      </c>
      <c r="H96" s="50" t="s">
        <v>1439</v>
      </c>
      <c r="I96" s="61" t="s">
        <v>1446</v>
      </c>
      <c r="J96" s="61" t="s">
        <v>1447</v>
      </c>
      <c r="K96" s="61" t="s">
        <v>1446</v>
      </c>
      <c r="L96" s="51" t="s">
        <v>1448</v>
      </c>
      <c r="M96" s="61" t="s">
        <v>804</v>
      </c>
      <c r="N96" s="61" t="s">
        <v>805</v>
      </c>
      <c r="O96" s="61" t="s">
        <v>806</v>
      </c>
      <c r="P96" s="61" t="s">
        <v>807</v>
      </c>
      <c r="Q96" s="61" t="s">
        <v>1449</v>
      </c>
      <c r="R96" s="61" t="s">
        <v>809</v>
      </c>
      <c r="S96" s="51" t="s">
        <v>541</v>
      </c>
      <c r="T96" s="51" t="s">
        <v>810</v>
      </c>
      <c r="U96" s="15" t="s">
        <v>793</v>
      </c>
      <c r="V96" s="15" t="s">
        <v>544</v>
      </c>
      <c r="W96" s="15" t="s">
        <v>545</v>
      </c>
      <c r="X96" s="51" t="s">
        <v>546</v>
      </c>
      <c r="Y96" s="51" t="s">
        <v>547</v>
      </c>
      <c r="Z96" s="33">
        <f t="shared" si="2"/>
        <v>109.01</v>
      </c>
      <c r="AA96" s="13">
        <v>21.01</v>
      </c>
      <c r="AB96" s="34">
        <v>0</v>
      </c>
      <c r="AC96" s="13">
        <v>88</v>
      </c>
      <c r="AD96" s="13">
        <v>0</v>
      </c>
      <c r="AE96" s="68">
        <v>22</v>
      </c>
      <c r="AF96" s="12">
        <v>22</v>
      </c>
      <c r="AG96" s="15" t="s">
        <v>549</v>
      </c>
      <c r="AH96" s="15" t="s">
        <v>549</v>
      </c>
      <c r="AI96" s="15" t="s">
        <v>549</v>
      </c>
      <c r="AJ96" s="61" t="s">
        <v>545</v>
      </c>
      <c r="AK96" s="15" t="s">
        <v>549</v>
      </c>
      <c r="AL96" s="15" t="s">
        <v>549</v>
      </c>
      <c r="AM96" s="15"/>
      <c r="AN96" s="15" t="s">
        <v>549</v>
      </c>
      <c r="AO96" s="15"/>
      <c r="AP96" s="78" t="s">
        <v>1417</v>
      </c>
      <c r="AQ96" s="78" t="s">
        <v>1418</v>
      </c>
    </row>
    <row r="97" s="3" customFormat="1" customHeight="1" spans="1:43">
      <c r="A97" s="11">
        <v>95</v>
      </c>
      <c r="B97" s="12" t="s">
        <v>1450</v>
      </c>
      <c r="C97" s="12" t="s">
        <v>1451</v>
      </c>
      <c r="D97" s="12" t="s">
        <v>797</v>
      </c>
      <c r="E97" s="14" t="s">
        <v>913</v>
      </c>
      <c r="F97" s="52" t="s">
        <v>1452</v>
      </c>
      <c r="G97" s="15" t="s">
        <v>529</v>
      </c>
      <c r="H97" s="49" t="s">
        <v>1453</v>
      </c>
      <c r="I97" s="48" t="s">
        <v>1454</v>
      </c>
      <c r="J97" s="52" t="s">
        <v>1455</v>
      </c>
      <c r="K97" s="48" t="s">
        <v>1454</v>
      </c>
      <c r="L97" s="51" t="s">
        <v>1456</v>
      </c>
      <c r="M97" s="52" t="s">
        <v>882</v>
      </c>
      <c r="N97" s="52" t="s">
        <v>919</v>
      </c>
      <c r="O97" s="52" t="s">
        <v>920</v>
      </c>
      <c r="P97" s="52" t="s">
        <v>921</v>
      </c>
      <c r="Q97" s="52" t="s">
        <v>1457</v>
      </c>
      <c r="R97" s="61" t="s">
        <v>809</v>
      </c>
      <c r="S97" s="52" t="s">
        <v>541</v>
      </c>
      <c r="T97" s="52" t="s">
        <v>810</v>
      </c>
      <c r="U97" s="49" t="s">
        <v>720</v>
      </c>
      <c r="V97" s="15" t="s">
        <v>544</v>
      </c>
      <c r="W97" s="15" t="s">
        <v>545</v>
      </c>
      <c r="X97" s="52" t="s">
        <v>546</v>
      </c>
      <c r="Y97" s="52" t="s">
        <v>547</v>
      </c>
      <c r="Z97" s="33">
        <f t="shared" si="2"/>
        <v>367.5</v>
      </c>
      <c r="AA97" s="13">
        <v>171.5</v>
      </c>
      <c r="AB97" s="34">
        <v>0</v>
      </c>
      <c r="AC97" s="13">
        <v>196</v>
      </c>
      <c r="AD97" s="13">
        <v>0</v>
      </c>
      <c r="AE97" s="39">
        <v>206</v>
      </c>
      <c r="AF97" s="12">
        <v>206</v>
      </c>
      <c r="AG97" s="15" t="s">
        <v>549</v>
      </c>
      <c r="AH97" s="15" t="s">
        <v>549</v>
      </c>
      <c r="AI97" s="15" t="s">
        <v>549</v>
      </c>
      <c r="AJ97" s="48" t="s">
        <v>545</v>
      </c>
      <c r="AK97" s="15" t="s">
        <v>549</v>
      </c>
      <c r="AL97" s="15" t="s">
        <v>549</v>
      </c>
      <c r="AM97" s="15"/>
      <c r="AN97" s="15" t="s">
        <v>549</v>
      </c>
      <c r="AO97" s="15"/>
      <c r="AP97" s="77" t="s">
        <v>1458</v>
      </c>
      <c r="AQ97" s="77" t="s">
        <v>1459</v>
      </c>
    </row>
    <row r="98" s="3" customFormat="1" customHeight="1" spans="1:43">
      <c r="A98" s="11">
        <v>96</v>
      </c>
      <c r="B98" s="12" t="s">
        <v>1460</v>
      </c>
      <c r="C98" s="12" t="s">
        <v>1461</v>
      </c>
      <c r="D98" s="12" t="s">
        <v>797</v>
      </c>
      <c r="E98" s="52" t="s">
        <v>798</v>
      </c>
      <c r="F98" s="52" t="s">
        <v>1462</v>
      </c>
      <c r="G98" s="15" t="s">
        <v>529</v>
      </c>
      <c r="H98" s="49" t="s">
        <v>1463</v>
      </c>
      <c r="I98" s="27" t="s">
        <v>1462</v>
      </c>
      <c r="J98" s="48" t="s">
        <v>1464</v>
      </c>
      <c r="K98" s="27" t="s">
        <v>1462</v>
      </c>
      <c r="L98" s="27" t="s">
        <v>1465</v>
      </c>
      <c r="M98" s="48" t="s">
        <v>804</v>
      </c>
      <c r="N98" s="48" t="s">
        <v>805</v>
      </c>
      <c r="O98" s="48" t="s">
        <v>806</v>
      </c>
      <c r="P98" s="48" t="s">
        <v>807</v>
      </c>
      <c r="Q98" s="48" t="s">
        <v>1466</v>
      </c>
      <c r="R98" s="48" t="s">
        <v>809</v>
      </c>
      <c r="S98" s="48" t="s">
        <v>1298</v>
      </c>
      <c r="T98" s="52" t="s">
        <v>810</v>
      </c>
      <c r="U98" s="49" t="s">
        <v>784</v>
      </c>
      <c r="V98" s="15" t="s">
        <v>544</v>
      </c>
      <c r="W98" s="15" t="s">
        <v>545</v>
      </c>
      <c r="X98" s="52" t="s">
        <v>546</v>
      </c>
      <c r="Y98" s="52" t="s">
        <v>547</v>
      </c>
      <c r="Z98" s="33">
        <f t="shared" si="2"/>
        <v>61.2</v>
      </c>
      <c r="AA98" s="13">
        <v>13.2</v>
      </c>
      <c r="AB98" s="34">
        <v>0</v>
      </c>
      <c r="AC98" s="13">
        <v>48</v>
      </c>
      <c r="AD98" s="13">
        <v>0</v>
      </c>
      <c r="AE98" s="39">
        <v>428</v>
      </c>
      <c r="AF98" s="12">
        <v>26</v>
      </c>
      <c r="AG98" s="15" t="s">
        <v>549</v>
      </c>
      <c r="AH98" s="15" t="s">
        <v>549</v>
      </c>
      <c r="AI98" s="15" t="s">
        <v>549</v>
      </c>
      <c r="AJ98" s="48" t="s">
        <v>545</v>
      </c>
      <c r="AK98" s="15" t="s">
        <v>549</v>
      </c>
      <c r="AL98" s="15" t="s">
        <v>549</v>
      </c>
      <c r="AM98" s="15"/>
      <c r="AN98" s="15" t="s">
        <v>549</v>
      </c>
      <c r="AO98" s="15"/>
      <c r="AP98" s="79" t="s">
        <v>1299</v>
      </c>
      <c r="AQ98" s="77" t="s">
        <v>1300</v>
      </c>
    </row>
    <row r="99" s="3" customFormat="1" customHeight="1" spans="1:43">
      <c r="A99" s="11">
        <v>97</v>
      </c>
      <c r="B99" s="12" t="s">
        <v>1467</v>
      </c>
      <c r="C99" s="12" t="s">
        <v>1468</v>
      </c>
      <c r="D99" s="12" t="s">
        <v>797</v>
      </c>
      <c r="E99" s="14" t="s">
        <v>913</v>
      </c>
      <c r="F99" s="52" t="s">
        <v>1469</v>
      </c>
      <c r="G99" s="15" t="s">
        <v>529</v>
      </c>
      <c r="H99" s="49" t="s">
        <v>1470</v>
      </c>
      <c r="I99" s="62" t="s">
        <v>1471</v>
      </c>
      <c r="J99" s="48" t="s">
        <v>1472</v>
      </c>
      <c r="K99" s="52" t="s">
        <v>1473</v>
      </c>
      <c r="L99" s="52" t="s">
        <v>1474</v>
      </c>
      <c r="M99" s="52" t="s">
        <v>804</v>
      </c>
      <c r="N99" s="52" t="s">
        <v>805</v>
      </c>
      <c r="O99" s="52" t="s">
        <v>806</v>
      </c>
      <c r="P99" s="52" t="s">
        <v>807</v>
      </c>
      <c r="Q99" s="52" t="s">
        <v>1361</v>
      </c>
      <c r="R99" s="52" t="s">
        <v>809</v>
      </c>
      <c r="S99" s="52" t="s">
        <v>541</v>
      </c>
      <c r="T99" s="52" t="s">
        <v>810</v>
      </c>
      <c r="U99" s="49" t="s">
        <v>756</v>
      </c>
      <c r="V99" s="15" t="s">
        <v>544</v>
      </c>
      <c r="W99" s="15" t="s">
        <v>545</v>
      </c>
      <c r="X99" s="52" t="s">
        <v>546</v>
      </c>
      <c r="Y99" s="52" t="s">
        <v>547</v>
      </c>
      <c r="Z99" s="35">
        <f t="shared" si="2"/>
        <v>208.23504</v>
      </c>
      <c r="AA99" s="36">
        <f>60-11.76496</f>
        <v>48.23504</v>
      </c>
      <c r="AB99" s="34">
        <v>0</v>
      </c>
      <c r="AC99" s="13">
        <v>160</v>
      </c>
      <c r="AD99" s="13">
        <v>0</v>
      </c>
      <c r="AE99" s="39">
        <v>1725</v>
      </c>
      <c r="AF99" s="39">
        <v>127</v>
      </c>
      <c r="AG99" s="15" t="s">
        <v>549</v>
      </c>
      <c r="AH99" s="15" t="s">
        <v>549</v>
      </c>
      <c r="AI99" s="15" t="s">
        <v>549</v>
      </c>
      <c r="AJ99" s="48" t="s">
        <v>545</v>
      </c>
      <c r="AK99" s="15" t="s">
        <v>549</v>
      </c>
      <c r="AL99" s="15" t="s">
        <v>549</v>
      </c>
      <c r="AM99" s="15"/>
      <c r="AN99" s="15" t="s">
        <v>549</v>
      </c>
      <c r="AO99" s="15"/>
      <c r="AP99" s="77" t="s">
        <v>1184</v>
      </c>
      <c r="AQ99" s="77" t="s">
        <v>1185</v>
      </c>
    </row>
    <row r="100" s="3" customFormat="1" customHeight="1" spans="1:43">
      <c r="A100" s="11">
        <v>98</v>
      </c>
      <c r="B100" s="12" t="s">
        <v>1475</v>
      </c>
      <c r="C100" s="12" t="s">
        <v>1476</v>
      </c>
      <c r="D100" s="12" t="s">
        <v>797</v>
      </c>
      <c r="E100" s="52" t="s">
        <v>798</v>
      </c>
      <c r="F100" s="52" t="s">
        <v>1477</v>
      </c>
      <c r="G100" s="15" t="s">
        <v>529</v>
      </c>
      <c r="H100" s="49" t="s">
        <v>1478</v>
      </c>
      <c r="I100" s="27" t="s">
        <v>1477</v>
      </c>
      <c r="J100" s="48" t="s">
        <v>1479</v>
      </c>
      <c r="K100" s="27" t="s">
        <v>1477</v>
      </c>
      <c r="L100" s="27" t="s">
        <v>1480</v>
      </c>
      <c r="M100" s="48" t="s">
        <v>804</v>
      </c>
      <c r="N100" s="48" t="s">
        <v>805</v>
      </c>
      <c r="O100" s="48" t="s">
        <v>806</v>
      </c>
      <c r="P100" s="48" t="s">
        <v>807</v>
      </c>
      <c r="Q100" s="48" t="s">
        <v>1060</v>
      </c>
      <c r="R100" s="48" t="s">
        <v>809</v>
      </c>
      <c r="S100" s="48" t="s">
        <v>1298</v>
      </c>
      <c r="T100" s="52" t="s">
        <v>810</v>
      </c>
      <c r="U100" s="49" t="s">
        <v>784</v>
      </c>
      <c r="V100" s="15" t="s">
        <v>544</v>
      </c>
      <c r="W100" s="15" t="s">
        <v>545</v>
      </c>
      <c r="X100" s="52" t="s">
        <v>546</v>
      </c>
      <c r="Y100" s="52" t="s">
        <v>547</v>
      </c>
      <c r="Z100" s="33">
        <f t="shared" si="2"/>
        <v>77</v>
      </c>
      <c r="AA100" s="13">
        <v>21</v>
      </c>
      <c r="AB100" s="34">
        <v>0</v>
      </c>
      <c r="AC100" s="13">
        <v>56</v>
      </c>
      <c r="AD100" s="13">
        <v>0</v>
      </c>
      <c r="AE100" s="39">
        <v>460</v>
      </c>
      <c r="AF100" s="12">
        <v>20</v>
      </c>
      <c r="AG100" s="15" t="s">
        <v>549</v>
      </c>
      <c r="AH100" s="15" t="s">
        <v>549</v>
      </c>
      <c r="AI100" s="15" t="s">
        <v>549</v>
      </c>
      <c r="AJ100" s="48" t="s">
        <v>545</v>
      </c>
      <c r="AK100" s="15" t="s">
        <v>549</v>
      </c>
      <c r="AL100" s="15" t="s">
        <v>549</v>
      </c>
      <c r="AM100" s="15"/>
      <c r="AN100" s="15" t="s">
        <v>549</v>
      </c>
      <c r="AO100" s="15"/>
      <c r="AP100" s="79" t="s">
        <v>1299</v>
      </c>
      <c r="AQ100" s="77" t="s">
        <v>1300</v>
      </c>
    </row>
    <row r="101" s="3" customFormat="1" customHeight="1" spans="1:43">
      <c r="A101" s="11">
        <v>99</v>
      </c>
      <c r="B101" s="12" t="s">
        <v>1481</v>
      </c>
      <c r="C101" s="12" t="s">
        <v>1482</v>
      </c>
      <c r="D101" s="12" t="s">
        <v>797</v>
      </c>
      <c r="E101" s="52" t="s">
        <v>798</v>
      </c>
      <c r="F101" s="52" t="s">
        <v>1483</v>
      </c>
      <c r="G101" s="15" t="s">
        <v>529</v>
      </c>
      <c r="H101" s="49" t="s">
        <v>1484</v>
      </c>
      <c r="I101" s="52" t="s">
        <v>1485</v>
      </c>
      <c r="J101" s="52" t="s">
        <v>1486</v>
      </c>
      <c r="K101" s="52" t="s">
        <v>1485</v>
      </c>
      <c r="L101" s="51" t="s">
        <v>1487</v>
      </c>
      <c r="M101" s="52" t="s">
        <v>882</v>
      </c>
      <c r="N101" s="52" t="s">
        <v>919</v>
      </c>
      <c r="O101" s="52" t="s">
        <v>920</v>
      </c>
      <c r="P101" s="52" t="s">
        <v>921</v>
      </c>
      <c r="Q101" s="52" t="s">
        <v>1457</v>
      </c>
      <c r="R101" s="61" t="s">
        <v>809</v>
      </c>
      <c r="S101" s="52" t="s">
        <v>541</v>
      </c>
      <c r="T101" s="52" t="s">
        <v>810</v>
      </c>
      <c r="U101" s="49" t="s">
        <v>720</v>
      </c>
      <c r="V101" s="15" t="s">
        <v>544</v>
      </c>
      <c r="W101" s="15" t="s">
        <v>545</v>
      </c>
      <c r="X101" s="52" t="s">
        <v>546</v>
      </c>
      <c r="Y101" s="52" t="s">
        <v>547</v>
      </c>
      <c r="Z101" s="33">
        <f t="shared" si="2"/>
        <v>115.5</v>
      </c>
      <c r="AA101" s="13">
        <v>31.5</v>
      </c>
      <c r="AB101" s="34">
        <v>0</v>
      </c>
      <c r="AC101" s="13">
        <v>84</v>
      </c>
      <c r="AD101" s="13">
        <v>0</v>
      </c>
      <c r="AE101" s="39">
        <v>58</v>
      </c>
      <c r="AF101" s="12">
        <v>58</v>
      </c>
      <c r="AG101" s="15" t="s">
        <v>549</v>
      </c>
      <c r="AH101" s="15" t="s">
        <v>549</v>
      </c>
      <c r="AI101" s="15" t="s">
        <v>549</v>
      </c>
      <c r="AJ101" s="48" t="s">
        <v>545</v>
      </c>
      <c r="AK101" s="15" t="s">
        <v>549</v>
      </c>
      <c r="AL101" s="15" t="s">
        <v>549</v>
      </c>
      <c r="AM101" s="15"/>
      <c r="AN101" s="15" t="s">
        <v>549</v>
      </c>
      <c r="AO101" s="15"/>
      <c r="AP101" s="77" t="s">
        <v>1458</v>
      </c>
      <c r="AQ101" s="77" t="s">
        <v>1459</v>
      </c>
    </row>
    <row r="102" s="3" customFormat="1" customHeight="1" spans="1:43">
      <c r="A102" s="11">
        <v>100</v>
      </c>
      <c r="B102" s="53" t="s">
        <v>1488</v>
      </c>
      <c r="C102" s="12" t="s">
        <v>1489</v>
      </c>
      <c r="D102" s="15" t="s">
        <v>797</v>
      </c>
      <c r="E102" s="15" t="s">
        <v>583</v>
      </c>
      <c r="F102" s="15" t="s">
        <v>1490</v>
      </c>
      <c r="G102" s="53" t="s">
        <v>529</v>
      </c>
      <c r="H102" s="53" t="s">
        <v>1491</v>
      </c>
      <c r="I102" s="15" t="s">
        <v>1492</v>
      </c>
      <c r="J102" s="60" t="s">
        <v>1493</v>
      </c>
      <c r="K102" s="15" t="s">
        <v>1492</v>
      </c>
      <c r="L102" s="15" t="s">
        <v>1494</v>
      </c>
      <c r="M102" s="15" t="s">
        <v>1495</v>
      </c>
      <c r="N102" s="23" t="s">
        <v>1309</v>
      </c>
      <c r="O102" s="15" t="s">
        <v>1496</v>
      </c>
      <c r="P102" s="13" t="s">
        <v>1497</v>
      </c>
      <c r="Q102" s="13" t="s">
        <v>1498</v>
      </c>
      <c r="R102" s="15" t="s">
        <v>1499</v>
      </c>
      <c r="S102" s="15" t="s">
        <v>1312</v>
      </c>
      <c r="T102" s="53" t="s">
        <v>1313</v>
      </c>
      <c r="U102" s="15" t="s">
        <v>1500</v>
      </c>
      <c r="V102" s="15" t="s">
        <v>544</v>
      </c>
      <c r="W102" s="15" t="s">
        <v>545</v>
      </c>
      <c r="X102" s="15">
        <v>2021.02</v>
      </c>
      <c r="Y102" s="15">
        <v>2021.07</v>
      </c>
      <c r="Z102" s="33">
        <f t="shared" si="2"/>
        <v>11.92</v>
      </c>
      <c r="AA102" s="13">
        <v>10</v>
      </c>
      <c r="AB102" s="34">
        <v>0</v>
      </c>
      <c r="AC102" s="13">
        <v>0</v>
      </c>
      <c r="AD102" s="13">
        <v>1.92</v>
      </c>
      <c r="AE102" s="12">
        <v>764</v>
      </c>
      <c r="AF102" s="12">
        <v>82</v>
      </c>
      <c r="AG102" s="15" t="s">
        <v>549</v>
      </c>
      <c r="AH102" s="15" t="s">
        <v>549</v>
      </c>
      <c r="AI102" s="15" t="s">
        <v>549</v>
      </c>
      <c r="AJ102" s="15" t="s">
        <v>545</v>
      </c>
      <c r="AK102" s="15" t="s">
        <v>545</v>
      </c>
      <c r="AL102" s="15" t="s">
        <v>549</v>
      </c>
      <c r="AM102" s="15"/>
      <c r="AN102" s="15" t="s">
        <v>549</v>
      </c>
      <c r="AO102" s="15"/>
      <c r="AP102" s="11" t="s">
        <v>1501</v>
      </c>
      <c r="AQ102" s="11">
        <v>13618314329</v>
      </c>
    </row>
    <row r="103" s="3" customFormat="1" customHeight="1" spans="1:43">
      <c r="A103" s="11">
        <v>101</v>
      </c>
      <c r="B103" s="15" t="s">
        <v>1502</v>
      </c>
      <c r="C103" s="12" t="s">
        <v>1503</v>
      </c>
      <c r="D103" s="15" t="s">
        <v>797</v>
      </c>
      <c r="E103" s="15" t="s">
        <v>1504</v>
      </c>
      <c r="F103" s="20" t="s">
        <v>1505</v>
      </c>
      <c r="G103" s="20" t="s">
        <v>1506</v>
      </c>
      <c r="H103" s="15" t="s">
        <v>1507</v>
      </c>
      <c r="I103" s="20" t="s">
        <v>432</v>
      </c>
      <c r="J103" s="60" t="s">
        <v>1508</v>
      </c>
      <c r="K103" s="20" t="s">
        <v>432</v>
      </c>
      <c r="L103" s="20" t="s">
        <v>1509</v>
      </c>
      <c r="M103" s="15" t="s">
        <v>1495</v>
      </c>
      <c r="N103" s="23" t="s">
        <v>1309</v>
      </c>
      <c r="O103" s="20" t="s">
        <v>1510</v>
      </c>
      <c r="P103" s="13" t="s">
        <v>1497</v>
      </c>
      <c r="Q103" s="13" t="s">
        <v>1511</v>
      </c>
      <c r="R103" s="15" t="s">
        <v>1512</v>
      </c>
      <c r="S103" s="15" t="s">
        <v>1312</v>
      </c>
      <c r="T103" s="53" t="s">
        <v>1313</v>
      </c>
      <c r="U103" s="15" t="s">
        <v>1513</v>
      </c>
      <c r="V103" s="15" t="s">
        <v>544</v>
      </c>
      <c r="W103" s="15" t="s">
        <v>545</v>
      </c>
      <c r="X103" s="15">
        <v>2021.02</v>
      </c>
      <c r="Y103" s="47">
        <v>2021.11</v>
      </c>
      <c r="Z103" s="35">
        <f t="shared" si="2"/>
        <v>53.58</v>
      </c>
      <c r="AA103" s="13">
        <v>20</v>
      </c>
      <c r="AB103" s="34">
        <v>0</v>
      </c>
      <c r="AC103" s="13">
        <v>0</v>
      </c>
      <c r="AD103" s="36">
        <v>33.58</v>
      </c>
      <c r="AE103" s="12">
        <v>120</v>
      </c>
      <c r="AF103" s="12">
        <v>21</v>
      </c>
      <c r="AG103" s="15" t="s">
        <v>549</v>
      </c>
      <c r="AH103" s="15" t="s">
        <v>549</v>
      </c>
      <c r="AI103" s="15" t="s">
        <v>549</v>
      </c>
      <c r="AJ103" s="15" t="s">
        <v>545</v>
      </c>
      <c r="AK103" s="15" t="s">
        <v>549</v>
      </c>
      <c r="AL103" s="15" t="s">
        <v>549</v>
      </c>
      <c r="AM103" s="15"/>
      <c r="AN103" s="15" t="s">
        <v>549</v>
      </c>
      <c r="AO103" s="15"/>
      <c r="AP103" s="11" t="s">
        <v>1514</v>
      </c>
      <c r="AQ103" s="11">
        <v>18983980368</v>
      </c>
    </row>
    <row r="104" s="3" customFormat="1" customHeight="1" spans="1:43">
      <c r="A104" s="11">
        <v>102</v>
      </c>
      <c r="B104" s="12" t="s">
        <v>1515</v>
      </c>
      <c r="C104" s="12" t="s">
        <v>1516</v>
      </c>
      <c r="D104" s="12" t="s">
        <v>582</v>
      </c>
      <c r="E104" s="15" t="s">
        <v>583</v>
      </c>
      <c r="F104" s="47" t="s">
        <v>1517</v>
      </c>
      <c r="G104" s="15" t="s">
        <v>529</v>
      </c>
      <c r="H104" s="15" t="s">
        <v>1518</v>
      </c>
      <c r="I104" s="47" t="s">
        <v>1519</v>
      </c>
      <c r="J104" s="47" t="s">
        <v>436</v>
      </c>
      <c r="K104" s="15" t="s">
        <v>1520</v>
      </c>
      <c r="L104" s="15" t="s">
        <v>1521</v>
      </c>
      <c r="M104" s="15" t="s">
        <v>882</v>
      </c>
      <c r="N104" s="15" t="s">
        <v>1522</v>
      </c>
      <c r="O104" s="15" t="s">
        <v>1523</v>
      </c>
      <c r="P104" s="14" t="s">
        <v>1524</v>
      </c>
      <c r="Q104" s="15" t="s">
        <v>1525</v>
      </c>
      <c r="R104" s="15" t="s">
        <v>1499</v>
      </c>
      <c r="S104" s="13" t="s">
        <v>541</v>
      </c>
      <c r="T104" s="15" t="s">
        <v>542</v>
      </c>
      <c r="U104" s="15" t="s">
        <v>764</v>
      </c>
      <c r="V104" s="15" t="s">
        <v>544</v>
      </c>
      <c r="W104" s="15" t="s">
        <v>545</v>
      </c>
      <c r="X104" s="15">
        <v>2021.06</v>
      </c>
      <c r="Y104" s="15">
        <v>2021.12</v>
      </c>
      <c r="Z104" s="33">
        <f t="shared" si="2"/>
        <v>160</v>
      </c>
      <c r="AA104" s="13">
        <v>160</v>
      </c>
      <c r="AB104" s="34">
        <v>0</v>
      </c>
      <c r="AC104" s="13">
        <v>0</v>
      </c>
      <c r="AD104" s="13">
        <v>0</v>
      </c>
      <c r="AE104" s="12">
        <v>731</v>
      </c>
      <c r="AF104" s="12">
        <v>122</v>
      </c>
      <c r="AG104" s="15" t="s">
        <v>549</v>
      </c>
      <c r="AH104" s="15" t="s">
        <v>549</v>
      </c>
      <c r="AI104" s="15" t="s">
        <v>549</v>
      </c>
      <c r="AJ104" s="15" t="s">
        <v>545</v>
      </c>
      <c r="AK104" s="15" t="s">
        <v>545</v>
      </c>
      <c r="AL104" s="15" t="s">
        <v>545</v>
      </c>
      <c r="AM104" s="15" t="s">
        <v>1526</v>
      </c>
      <c r="AN104" s="15" t="s">
        <v>545</v>
      </c>
      <c r="AO104" s="15" t="s">
        <v>1526</v>
      </c>
      <c r="AP104" s="11" t="s">
        <v>1527</v>
      </c>
      <c r="AQ104" s="41" t="s">
        <v>1528</v>
      </c>
    </row>
    <row r="105" s="3" customFormat="1" customHeight="1" spans="1:43">
      <c r="A105" s="11">
        <v>103</v>
      </c>
      <c r="B105" s="12" t="s">
        <v>1529</v>
      </c>
      <c r="C105" s="18" t="s">
        <v>1530</v>
      </c>
      <c r="D105" s="12" t="s">
        <v>582</v>
      </c>
      <c r="E105" s="15" t="s">
        <v>583</v>
      </c>
      <c r="F105" s="15" t="s">
        <v>1531</v>
      </c>
      <c r="G105" s="15" t="s">
        <v>529</v>
      </c>
      <c r="H105" s="15" t="s">
        <v>1532</v>
      </c>
      <c r="I105" s="15" t="s">
        <v>1533</v>
      </c>
      <c r="J105" s="15" t="s">
        <v>1534</v>
      </c>
      <c r="K105" s="15" t="s">
        <v>1533</v>
      </c>
      <c r="L105" s="15" t="s">
        <v>1521</v>
      </c>
      <c r="M105" s="15" t="s">
        <v>882</v>
      </c>
      <c r="N105" s="15" t="s">
        <v>1522</v>
      </c>
      <c r="O105" s="15" t="s">
        <v>1523</v>
      </c>
      <c r="P105" s="15" t="s">
        <v>1535</v>
      </c>
      <c r="Q105" s="15" t="s">
        <v>1536</v>
      </c>
      <c r="R105" s="15" t="s">
        <v>1499</v>
      </c>
      <c r="S105" s="13" t="s">
        <v>541</v>
      </c>
      <c r="T105" s="15" t="s">
        <v>542</v>
      </c>
      <c r="U105" s="15" t="s">
        <v>764</v>
      </c>
      <c r="V105" s="15" t="s">
        <v>544</v>
      </c>
      <c r="W105" s="15" t="s">
        <v>545</v>
      </c>
      <c r="X105" s="15">
        <v>2021.06</v>
      </c>
      <c r="Y105" s="15">
        <v>2021.12</v>
      </c>
      <c r="Z105" s="33">
        <f t="shared" si="2"/>
        <v>80</v>
      </c>
      <c r="AA105" s="13">
        <v>80</v>
      </c>
      <c r="AB105" s="34">
        <v>0</v>
      </c>
      <c r="AC105" s="13">
        <v>0</v>
      </c>
      <c r="AD105" s="13">
        <v>0</v>
      </c>
      <c r="AE105" s="12">
        <v>4520</v>
      </c>
      <c r="AF105" s="12">
        <v>554</v>
      </c>
      <c r="AG105" s="15" t="s">
        <v>549</v>
      </c>
      <c r="AH105" s="15" t="s">
        <v>549</v>
      </c>
      <c r="AI105" s="15" t="s">
        <v>549</v>
      </c>
      <c r="AJ105" s="15" t="s">
        <v>545</v>
      </c>
      <c r="AK105" s="15" t="s">
        <v>549</v>
      </c>
      <c r="AL105" s="15" t="s">
        <v>545</v>
      </c>
      <c r="AM105" s="15" t="s">
        <v>1537</v>
      </c>
      <c r="AN105" s="15" t="s">
        <v>545</v>
      </c>
      <c r="AO105" s="15" t="s">
        <v>1537</v>
      </c>
      <c r="AP105" s="11" t="s">
        <v>1527</v>
      </c>
      <c r="AQ105" s="41" t="s">
        <v>1528</v>
      </c>
    </row>
    <row r="106" s="3" customFormat="1" customHeight="1" spans="1:43">
      <c r="A106" s="11">
        <v>104</v>
      </c>
      <c r="B106" s="12" t="s">
        <v>1538</v>
      </c>
      <c r="C106" s="12" t="s">
        <v>1539</v>
      </c>
      <c r="D106" s="12" t="s">
        <v>582</v>
      </c>
      <c r="E106" s="15" t="s">
        <v>583</v>
      </c>
      <c r="F106" s="15" t="s">
        <v>1540</v>
      </c>
      <c r="G106" s="15" t="s">
        <v>529</v>
      </c>
      <c r="H106" s="15" t="s">
        <v>1541</v>
      </c>
      <c r="I106" s="13" t="s">
        <v>1542</v>
      </c>
      <c r="J106" s="15" t="s">
        <v>1543</v>
      </c>
      <c r="K106" s="15" t="s">
        <v>1544</v>
      </c>
      <c r="L106" s="15" t="s">
        <v>1545</v>
      </c>
      <c r="M106" s="15" t="s">
        <v>1546</v>
      </c>
      <c r="N106" s="15" t="s">
        <v>1522</v>
      </c>
      <c r="O106" s="15" t="s">
        <v>1547</v>
      </c>
      <c r="P106" s="15" t="s">
        <v>1548</v>
      </c>
      <c r="Q106" s="15" t="s">
        <v>1549</v>
      </c>
      <c r="R106" s="15" t="s">
        <v>1550</v>
      </c>
      <c r="S106" s="13" t="s">
        <v>541</v>
      </c>
      <c r="T106" s="15" t="s">
        <v>542</v>
      </c>
      <c r="U106" s="15" t="s">
        <v>793</v>
      </c>
      <c r="V106" s="15" t="s">
        <v>544</v>
      </c>
      <c r="W106" s="15" t="s">
        <v>545</v>
      </c>
      <c r="X106" s="15">
        <v>2021.06</v>
      </c>
      <c r="Y106" s="15">
        <v>2021.12</v>
      </c>
      <c r="Z106" s="33">
        <f t="shared" si="2"/>
        <v>120</v>
      </c>
      <c r="AA106" s="13">
        <v>120</v>
      </c>
      <c r="AB106" s="34">
        <v>0</v>
      </c>
      <c r="AC106" s="13">
        <v>0</v>
      </c>
      <c r="AD106" s="13">
        <v>0</v>
      </c>
      <c r="AE106" s="12">
        <v>150</v>
      </c>
      <c r="AF106" s="12">
        <v>150</v>
      </c>
      <c r="AG106" s="15" t="s">
        <v>549</v>
      </c>
      <c r="AH106" s="15" t="s">
        <v>549</v>
      </c>
      <c r="AI106" s="15" t="s">
        <v>549</v>
      </c>
      <c r="AJ106" s="15" t="s">
        <v>545</v>
      </c>
      <c r="AK106" s="15" t="s">
        <v>545</v>
      </c>
      <c r="AL106" s="15" t="s">
        <v>545</v>
      </c>
      <c r="AM106" s="15" t="s">
        <v>1551</v>
      </c>
      <c r="AN106" s="15" t="s">
        <v>545</v>
      </c>
      <c r="AO106" s="15" t="s">
        <v>1552</v>
      </c>
      <c r="AP106" s="11" t="s">
        <v>1553</v>
      </c>
      <c r="AQ106" s="11" t="s">
        <v>1554</v>
      </c>
    </row>
    <row r="107" s="3" customFormat="1" customHeight="1" spans="1:43">
      <c r="A107" s="11">
        <v>105</v>
      </c>
      <c r="B107" s="12" t="s">
        <v>1555</v>
      </c>
      <c r="C107" s="18" t="s">
        <v>1556</v>
      </c>
      <c r="D107" s="12" t="s">
        <v>582</v>
      </c>
      <c r="E107" s="15" t="s">
        <v>583</v>
      </c>
      <c r="F107" s="15" t="s">
        <v>1557</v>
      </c>
      <c r="G107" s="15" t="s">
        <v>529</v>
      </c>
      <c r="H107" s="15" t="s">
        <v>1558</v>
      </c>
      <c r="I107" s="15" t="s">
        <v>1559</v>
      </c>
      <c r="J107" s="15" t="s">
        <v>1560</v>
      </c>
      <c r="K107" s="15" t="s">
        <v>1559</v>
      </c>
      <c r="L107" s="15" t="s">
        <v>1561</v>
      </c>
      <c r="M107" s="15" t="s">
        <v>882</v>
      </c>
      <c r="N107" s="15" t="s">
        <v>1522</v>
      </c>
      <c r="O107" s="15" t="s">
        <v>1523</v>
      </c>
      <c r="P107" s="15" t="s">
        <v>1562</v>
      </c>
      <c r="Q107" s="15" t="s">
        <v>1563</v>
      </c>
      <c r="R107" s="15" t="s">
        <v>1564</v>
      </c>
      <c r="S107" s="13" t="s">
        <v>541</v>
      </c>
      <c r="T107" s="15" t="s">
        <v>542</v>
      </c>
      <c r="U107" s="15" t="s">
        <v>830</v>
      </c>
      <c r="V107" s="15" t="s">
        <v>544</v>
      </c>
      <c r="W107" s="15" t="s">
        <v>545</v>
      </c>
      <c r="X107" s="15">
        <v>2021.06</v>
      </c>
      <c r="Y107" s="15">
        <v>2021.12</v>
      </c>
      <c r="Z107" s="33">
        <f t="shared" si="2"/>
        <v>80</v>
      </c>
      <c r="AA107" s="13">
        <v>80</v>
      </c>
      <c r="AB107" s="34">
        <v>0</v>
      </c>
      <c r="AC107" s="13">
        <v>0</v>
      </c>
      <c r="AD107" s="13">
        <v>0</v>
      </c>
      <c r="AE107" s="12">
        <v>476</v>
      </c>
      <c r="AF107" s="12">
        <v>137</v>
      </c>
      <c r="AG107" s="15" t="s">
        <v>549</v>
      </c>
      <c r="AH107" s="15" t="s">
        <v>549</v>
      </c>
      <c r="AI107" s="15" t="s">
        <v>549</v>
      </c>
      <c r="AJ107" s="15" t="s">
        <v>545</v>
      </c>
      <c r="AK107" s="15" t="s">
        <v>545</v>
      </c>
      <c r="AL107" s="15" t="s">
        <v>545</v>
      </c>
      <c r="AM107" s="15" t="s">
        <v>1565</v>
      </c>
      <c r="AN107" s="15" t="s">
        <v>545</v>
      </c>
      <c r="AO107" s="15" t="s">
        <v>1566</v>
      </c>
      <c r="AP107" s="42" t="s">
        <v>1567</v>
      </c>
      <c r="AQ107" s="41">
        <v>13896973984</v>
      </c>
    </row>
    <row r="108" s="3" customFormat="1" customHeight="1" spans="1:43">
      <c r="A108" s="11">
        <v>106</v>
      </c>
      <c r="B108" s="12" t="s">
        <v>1568</v>
      </c>
      <c r="C108" s="12" t="s">
        <v>1569</v>
      </c>
      <c r="D108" s="12" t="s">
        <v>582</v>
      </c>
      <c r="E108" s="15" t="s">
        <v>1570</v>
      </c>
      <c r="F108" s="54" t="s">
        <v>450</v>
      </c>
      <c r="G108" s="15" t="s">
        <v>529</v>
      </c>
      <c r="H108" s="15" t="s">
        <v>1571</v>
      </c>
      <c r="I108" s="63" t="s">
        <v>452</v>
      </c>
      <c r="J108" s="64" t="s">
        <v>1572</v>
      </c>
      <c r="K108" s="54" t="s">
        <v>1573</v>
      </c>
      <c r="L108" s="54" t="s">
        <v>1574</v>
      </c>
      <c r="M108" s="15" t="s">
        <v>882</v>
      </c>
      <c r="N108" s="13" t="s">
        <v>1522</v>
      </c>
      <c r="O108" s="13" t="s">
        <v>1523</v>
      </c>
      <c r="P108" s="13" t="s">
        <v>921</v>
      </c>
      <c r="Q108" s="66" t="s">
        <v>1575</v>
      </c>
      <c r="R108" s="66" t="s">
        <v>1576</v>
      </c>
      <c r="S108" s="13" t="s">
        <v>541</v>
      </c>
      <c r="T108" s="15" t="s">
        <v>542</v>
      </c>
      <c r="U108" s="15" t="s">
        <v>707</v>
      </c>
      <c r="V108" s="15" t="s">
        <v>544</v>
      </c>
      <c r="W108" s="15" t="s">
        <v>545</v>
      </c>
      <c r="X108" s="15">
        <v>2021.06</v>
      </c>
      <c r="Y108" s="15">
        <v>2021.12</v>
      </c>
      <c r="Z108" s="33">
        <f t="shared" si="2"/>
        <v>80</v>
      </c>
      <c r="AA108" s="13">
        <v>80</v>
      </c>
      <c r="AB108" s="34">
        <v>0</v>
      </c>
      <c r="AC108" s="13">
        <v>0</v>
      </c>
      <c r="AD108" s="13">
        <v>0</v>
      </c>
      <c r="AE108" s="37">
        <v>258</v>
      </c>
      <c r="AF108" s="37">
        <v>258</v>
      </c>
      <c r="AG108" s="15" t="s">
        <v>549</v>
      </c>
      <c r="AH108" s="15" t="s">
        <v>549</v>
      </c>
      <c r="AI108" s="15" t="s">
        <v>549</v>
      </c>
      <c r="AJ108" s="15" t="s">
        <v>545</v>
      </c>
      <c r="AK108" s="15" t="s">
        <v>545</v>
      </c>
      <c r="AL108" s="15" t="s">
        <v>545</v>
      </c>
      <c r="AM108" s="15" t="s">
        <v>1577</v>
      </c>
      <c r="AN108" s="15" t="s">
        <v>545</v>
      </c>
      <c r="AO108" s="15" t="s">
        <v>1578</v>
      </c>
      <c r="AP108" s="11" t="s">
        <v>1579</v>
      </c>
      <c r="AQ108" s="41">
        <v>13629703036</v>
      </c>
    </row>
    <row r="109" s="3" customFormat="1" customHeight="1" spans="1:43">
      <c r="A109" s="11">
        <v>107</v>
      </c>
      <c r="B109" s="12" t="s">
        <v>1580</v>
      </c>
      <c r="C109" s="12" t="s">
        <v>1581</v>
      </c>
      <c r="D109" s="12" t="s">
        <v>582</v>
      </c>
      <c r="E109" s="15" t="s">
        <v>1570</v>
      </c>
      <c r="F109" s="20" t="s">
        <v>1582</v>
      </c>
      <c r="G109" s="15" t="s">
        <v>529</v>
      </c>
      <c r="H109" s="15" t="s">
        <v>1583</v>
      </c>
      <c r="I109" s="15" t="s">
        <v>1584</v>
      </c>
      <c r="J109" s="15" t="s">
        <v>1585</v>
      </c>
      <c r="K109" s="15" t="s">
        <v>1584</v>
      </c>
      <c r="L109" s="15" t="s">
        <v>1586</v>
      </c>
      <c r="M109" s="15" t="s">
        <v>1587</v>
      </c>
      <c r="N109" s="15" t="s">
        <v>805</v>
      </c>
      <c r="O109" s="15" t="s">
        <v>1588</v>
      </c>
      <c r="P109" s="15" t="s">
        <v>1589</v>
      </c>
      <c r="Q109" s="15" t="s">
        <v>1590</v>
      </c>
      <c r="R109" s="15" t="s">
        <v>1591</v>
      </c>
      <c r="S109" s="13" t="s">
        <v>541</v>
      </c>
      <c r="T109" s="15" t="s">
        <v>542</v>
      </c>
      <c r="U109" s="15" t="s">
        <v>773</v>
      </c>
      <c r="V109" s="15" t="s">
        <v>544</v>
      </c>
      <c r="W109" s="15" t="s">
        <v>545</v>
      </c>
      <c r="X109" s="15">
        <v>2021.06</v>
      </c>
      <c r="Y109" s="15">
        <v>2021.12</v>
      </c>
      <c r="Z109" s="33">
        <f t="shared" si="2"/>
        <v>130</v>
      </c>
      <c r="AA109" s="13">
        <v>80</v>
      </c>
      <c r="AB109" s="34">
        <v>0</v>
      </c>
      <c r="AC109" s="13">
        <v>0</v>
      </c>
      <c r="AD109" s="13">
        <v>50</v>
      </c>
      <c r="AE109" s="12">
        <v>150</v>
      </c>
      <c r="AF109" s="12">
        <v>150</v>
      </c>
      <c r="AG109" s="15" t="s">
        <v>549</v>
      </c>
      <c r="AH109" s="15" t="s">
        <v>549</v>
      </c>
      <c r="AI109" s="15" t="s">
        <v>549</v>
      </c>
      <c r="AJ109" s="15" t="s">
        <v>545</v>
      </c>
      <c r="AK109" s="15" t="s">
        <v>549</v>
      </c>
      <c r="AL109" s="15" t="s">
        <v>545</v>
      </c>
      <c r="AM109" s="15" t="s">
        <v>1592</v>
      </c>
      <c r="AN109" s="15" t="s">
        <v>545</v>
      </c>
      <c r="AO109" s="15" t="s">
        <v>1593</v>
      </c>
      <c r="AP109" s="11" t="s">
        <v>1594</v>
      </c>
      <c r="AQ109" s="41">
        <v>13996047216</v>
      </c>
    </row>
    <row r="110" s="3" customFormat="1" customHeight="1" spans="1:43">
      <c r="A110" s="11">
        <v>108</v>
      </c>
      <c r="B110" s="12" t="s">
        <v>1595</v>
      </c>
      <c r="C110" s="18" t="s">
        <v>1596</v>
      </c>
      <c r="D110" s="12" t="s">
        <v>582</v>
      </c>
      <c r="E110" s="15" t="s">
        <v>583</v>
      </c>
      <c r="F110" s="15" t="s">
        <v>1597</v>
      </c>
      <c r="G110" s="15" t="s">
        <v>529</v>
      </c>
      <c r="H110" s="15" t="s">
        <v>1598</v>
      </c>
      <c r="I110" s="15" t="s">
        <v>1599</v>
      </c>
      <c r="J110" s="15" t="s">
        <v>1600</v>
      </c>
      <c r="K110" s="15" t="s">
        <v>1599</v>
      </c>
      <c r="L110" s="15" t="s">
        <v>1601</v>
      </c>
      <c r="M110" s="15" t="s">
        <v>1602</v>
      </c>
      <c r="N110" s="15" t="s">
        <v>1603</v>
      </c>
      <c r="O110" s="15" t="s">
        <v>1604</v>
      </c>
      <c r="P110" s="15" t="s">
        <v>1605</v>
      </c>
      <c r="Q110" s="15" t="s">
        <v>1606</v>
      </c>
      <c r="R110" s="15" t="s">
        <v>1607</v>
      </c>
      <c r="S110" s="15" t="s">
        <v>541</v>
      </c>
      <c r="T110" s="15" t="s">
        <v>542</v>
      </c>
      <c r="U110" s="15" t="s">
        <v>695</v>
      </c>
      <c r="V110" s="15" t="s">
        <v>544</v>
      </c>
      <c r="W110" s="15" t="s">
        <v>545</v>
      </c>
      <c r="X110" s="15">
        <v>2021.06</v>
      </c>
      <c r="Y110" s="15">
        <v>2021.12</v>
      </c>
      <c r="Z110" s="33">
        <f t="shared" si="2"/>
        <v>80</v>
      </c>
      <c r="AA110" s="13">
        <v>80</v>
      </c>
      <c r="AB110" s="34">
        <v>0</v>
      </c>
      <c r="AC110" s="13">
        <v>0</v>
      </c>
      <c r="AD110" s="13">
        <v>0</v>
      </c>
      <c r="AE110" s="12">
        <v>242</v>
      </c>
      <c r="AF110" s="12">
        <v>50</v>
      </c>
      <c r="AG110" s="15" t="s">
        <v>549</v>
      </c>
      <c r="AH110" s="15" t="s">
        <v>549</v>
      </c>
      <c r="AI110" s="15" t="s">
        <v>549</v>
      </c>
      <c r="AJ110" s="15" t="s">
        <v>545</v>
      </c>
      <c r="AK110" s="15" t="s">
        <v>549</v>
      </c>
      <c r="AL110" s="15" t="s">
        <v>545</v>
      </c>
      <c r="AM110" s="15" t="s">
        <v>1608</v>
      </c>
      <c r="AN110" s="15" t="s">
        <v>545</v>
      </c>
      <c r="AO110" s="15" t="s">
        <v>1609</v>
      </c>
      <c r="AP110" s="11" t="s">
        <v>1610</v>
      </c>
      <c r="AQ110" s="41">
        <v>13368352998</v>
      </c>
    </row>
    <row r="111" s="3" customFormat="1" customHeight="1" spans="1:43">
      <c r="A111" s="11">
        <v>109</v>
      </c>
      <c r="B111" s="12" t="s">
        <v>1611</v>
      </c>
      <c r="C111" s="12" t="s">
        <v>1612</v>
      </c>
      <c r="D111" s="12" t="s">
        <v>797</v>
      </c>
      <c r="E111" s="15" t="s">
        <v>583</v>
      </c>
      <c r="F111" s="15" t="s">
        <v>1613</v>
      </c>
      <c r="G111" s="15" t="s">
        <v>529</v>
      </c>
      <c r="H111" s="15" t="s">
        <v>1614</v>
      </c>
      <c r="I111" s="15" t="s">
        <v>1615</v>
      </c>
      <c r="J111" s="15" t="s">
        <v>1616</v>
      </c>
      <c r="K111" s="15" t="s">
        <v>1615</v>
      </c>
      <c r="L111" s="15" t="s">
        <v>1617</v>
      </c>
      <c r="M111" s="15" t="s">
        <v>1495</v>
      </c>
      <c r="N111" s="23" t="s">
        <v>1618</v>
      </c>
      <c r="O111" s="15" t="s">
        <v>1619</v>
      </c>
      <c r="P111" s="15"/>
      <c r="Q111" s="15" t="s">
        <v>1620</v>
      </c>
      <c r="R111" s="15" t="s">
        <v>1621</v>
      </c>
      <c r="S111" s="13" t="s">
        <v>541</v>
      </c>
      <c r="T111" s="15" t="s">
        <v>1622</v>
      </c>
      <c r="U111" s="23" t="s">
        <v>464</v>
      </c>
      <c r="V111" s="15" t="s">
        <v>544</v>
      </c>
      <c r="W111" s="15" t="s">
        <v>545</v>
      </c>
      <c r="X111" s="15">
        <v>2021.06</v>
      </c>
      <c r="Y111" s="15">
        <v>2021.12</v>
      </c>
      <c r="Z111" s="35">
        <f t="shared" si="2"/>
        <v>44.636785</v>
      </c>
      <c r="AA111" s="36">
        <f>40+4.636785</f>
        <v>44.636785</v>
      </c>
      <c r="AB111" s="34">
        <v>0</v>
      </c>
      <c r="AC111" s="13">
        <v>0</v>
      </c>
      <c r="AD111" s="13">
        <v>0</v>
      </c>
      <c r="AE111" s="12">
        <v>12</v>
      </c>
      <c r="AF111" s="12">
        <v>12</v>
      </c>
      <c r="AG111" s="15" t="s">
        <v>549</v>
      </c>
      <c r="AH111" s="15" t="s">
        <v>549</v>
      </c>
      <c r="AI111" s="15" t="s">
        <v>549</v>
      </c>
      <c r="AJ111" s="15" t="s">
        <v>545</v>
      </c>
      <c r="AK111" s="15" t="s">
        <v>549</v>
      </c>
      <c r="AL111" s="15" t="s">
        <v>549</v>
      </c>
      <c r="AM111" s="15"/>
      <c r="AN111" s="15" t="s">
        <v>549</v>
      </c>
      <c r="AO111" s="15"/>
      <c r="AP111" s="11" t="s">
        <v>1623</v>
      </c>
      <c r="AQ111" s="41">
        <v>15123945880</v>
      </c>
    </row>
    <row r="112" s="3" customFormat="1" customHeight="1" spans="1:43">
      <c r="A112" s="11">
        <v>110</v>
      </c>
      <c r="B112" s="16" t="s">
        <v>1624</v>
      </c>
      <c r="C112" s="12" t="s">
        <v>1625</v>
      </c>
      <c r="D112" s="12" t="s">
        <v>568</v>
      </c>
      <c r="E112" s="15" t="s">
        <v>1626</v>
      </c>
      <c r="F112" s="15" t="s">
        <v>1627</v>
      </c>
      <c r="G112" s="15" t="s">
        <v>529</v>
      </c>
      <c r="H112" s="15" t="s">
        <v>530</v>
      </c>
      <c r="I112" s="23" t="s">
        <v>469</v>
      </c>
      <c r="J112" s="15" t="s">
        <v>1628</v>
      </c>
      <c r="K112" s="15" t="s">
        <v>1629</v>
      </c>
      <c r="L112" s="15" t="s">
        <v>1630</v>
      </c>
      <c r="M112" s="15" t="s">
        <v>1631</v>
      </c>
      <c r="N112" s="14" t="s">
        <v>1522</v>
      </c>
      <c r="O112" s="14" t="s">
        <v>843</v>
      </c>
      <c r="P112" s="15"/>
      <c r="Q112" s="15" t="s">
        <v>1632</v>
      </c>
      <c r="R112" s="15" t="s">
        <v>564</v>
      </c>
      <c r="S112" s="13" t="s">
        <v>1633</v>
      </c>
      <c r="T112" s="23" t="s">
        <v>1634</v>
      </c>
      <c r="U112" s="23" t="s">
        <v>1634</v>
      </c>
      <c r="V112" s="15" t="s">
        <v>544</v>
      </c>
      <c r="W112" s="15" t="s">
        <v>545</v>
      </c>
      <c r="X112" s="15">
        <v>2021.06</v>
      </c>
      <c r="Y112" s="15">
        <v>2021.12</v>
      </c>
      <c r="Z112" s="35">
        <f t="shared" si="2"/>
        <v>49.73885</v>
      </c>
      <c r="AA112" s="36">
        <f>47+2.73885</f>
        <v>49.73885</v>
      </c>
      <c r="AB112" s="34">
        <v>0</v>
      </c>
      <c r="AC112" s="13">
        <v>0</v>
      </c>
      <c r="AD112" s="13">
        <v>0</v>
      </c>
      <c r="AE112" s="12">
        <v>300</v>
      </c>
      <c r="AF112" s="12">
        <v>300</v>
      </c>
      <c r="AG112" s="15" t="s">
        <v>549</v>
      </c>
      <c r="AH112" s="15" t="s">
        <v>549</v>
      </c>
      <c r="AI112" s="15" t="s">
        <v>549</v>
      </c>
      <c r="AJ112" s="15" t="s">
        <v>545</v>
      </c>
      <c r="AK112" s="15" t="s">
        <v>549</v>
      </c>
      <c r="AL112" s="15" t="s">
        <v>549</v>
      </c>
      <c r="AM112" s="15"/>
      <c r="AN112" s="15" t="s">
        <v>549</v>
      </c>
      <c r="AO112" s="15"/>
      <c r="AP112" s="11" t="s">
        <v>1635</v>
      </c>
      <c r="AQ112" s="41">
        <v>13883489433</v>
      </c>
    </row>
    <row r="113" s="3" customFormat="1" customHeight="1" spans="1:43">
      <c r="A113" s="11">
        <v>111</v>
      </c>
      <c r="B113" s="16" t="s">
        <v>1636</v>
      </c>
      <c r="C113" s="12" t="s">
        <v>1637</v>
      </c>
      <c r="D113" s="12" t="s">
        <v>582</v>
      </c>
      <c r="E113" s="15" t="s">
        <v>583</v>
      </c>
      <c r="F113" s="15" t="s">
        <v>1638</v>
      </c>
      <c r="G113" s="15" t="s">
        <v>529</v>
      </c>
      <c r="H113" s="15" t="s">
        <v>530</v>
      </c>
      <c r="I113" s="15" t="s">
        <v>1638</v>
      </c>
      <c r="J113" s="15" t="s">
        <v>1639</v>
      </c>
      <c r="K113" s="15" t="s">
        <v>1638</v>
      </c>
      <c r="L113" s="14" t="s">
        <v>1640</v>
      </c>
      <c r="M113" s="65" t="s">
        <v>1641</v>
      </c>
      <c r="N113" s="15" t="s">
        <v>1522</v>
      </c>
      <c r="O113" s="14" t="s">
        <v>843</v>
      </c>
      <c r="P113" s="15" t="s">
        <v>1642</v>
      </c>
      <c r="Q113" s="15" t="s">
        <v>1643</v>
      </c>
      <c r="R113" s="15" t="s">
        <v>564</v>
      </c>
      <c r="S113" s="13" t="s">
        <v>1633</v>
      </c>
      <c r="T113" s="15" t="s">
        <v>542</v>
      </c>
      <c r="U113" s="15" t="s">
        <v>1644</v>
      </c>
      <c r="V113" s="15" t="s">
        <v>544</v>
      </c>
      <c r="W113" s="15" t="s">
        <v>545</v>
      </c>
      <c r="X113" s="15">
        <v>2021.06</v>
      </c>
      <c r="Y113" s="15">
        <v>2021.12</v>
      </c>
      <c r="Z113" s="33">
        <f t="shared" si="2"/>
        <v>7.765</v>
      </c>
      <c r="AA113" s="13">
        <v>7.765</v>
      </c>
      <c r="AB113" s="34">
        <v>0</v>
      </c>
      <c r="AC113" s="13">
        <v>0</v>
      </c>
      <c r="AD113" s="13">
        <v>0</v>
      </c>
      <c r="AE113" s="12">
        <v>100</v>
      </c>
      <c r="AF113" s="12">
        <v>100</v>
      </c>
      <c r="AG113" s="15" t="s">
        <v>549</v>
      </c>
      <c r="AH113" s="15" t="s">
        <v>549</v>
      </c>
      <c r="AI113" s="15" t="s">
        <v>549</v>
      </c>
      <c r="AJ113" s="15" t="s">
        <v>545</v>
      </c>
      <c r="AK113" s="15" t="s">
        <v>549</v>
      </c>
      <c r="AL113" s="15" t="s">
        <v>549</v>
      </c>
      <c r="AM113" s="15"/>
      <c r="AN113" s="15" t="s">
        <v>549</v>
      </c>
      <c r="AO113" s="15"/>
      <c r="AP113" s="11" t="s">
        <v>550</v>
      </c>
      <c r="AQ113" s="41">
        <v>15320529561</v>
      </c>
    </row>
    <row r="114" s="3" customFormat="1" customHeight="1" spans="1:43">
      <c r="A114" s="11">
        <v>112</v>
      </c>
      <c r="B114" s="12" t="s">
        <v>1645</v>
      </c>
      <c r="C114" s="12" t="s">
        <v>1646</v>
      </c>
      <c r="D114" s="13" t="s">
        <v>897</v>
      </c>
      <c r="E114" s="13" t="s">
        <v>898</v>
      </c>
      <c r="F114" s="14" t="s">
        <v>1647</v>
      </c>
      <c r="G114" s="15" t="s">
        <v>529</v>
      </c>
      <c r="H114" s="14" t="s">
        <v>611</v>
      </c>
      <c r="I114" s="14" t="s">
        <v>1648</v>
      </c>
      <c r="J114" s="13" t="s">
        <v>902</v>
      </c>
      <c r="K114" s="14" t="s">
        <v>1648</v>
      </c>
      <c r="L114" s="14" t="s">
        <v>1648</v>
      </c>
      <c r="M114" s="14" t="s">
        <v>882</v>
      </c>
      <c r="N114" s="14" t="s">
        <v>883</v>
      </c>
      <c r="O114" s="17" t="s">
        <v>1649</v>
      </c>
      <c r="P114" s="14"/>
      <c r="Q114" s="14" t="s">
        <v>1650</v>
      </c>
      <c r="R114" s="14" t="s">
        <v>907</v>
      </c>
      <c r="S114" s="14" t="s">
        <v>908</v>
      </c>
      <c r="T114" s="14" t="s">
        <v>888</v>
      </c>
      <c r="U114" s="14" t="s">
        <v>889</v>
      </c>
      <c r="V114" s="15" t="s">
        <v>544</v>
      </c>
      <c r="W114" s="15" t="s">
        <v>545</v>
      </c>
      <c r="X114" s="31" t="s">
        <v>963</v>
      </c>
      <c r="Y114" s="31" t="s">
        <v>964</v>
      </c>
      <c r="Z114" s="33">
        <f t="shared" si="2"/>
        <v>406</v>
      </c>
      <c r="AA114" s="13">
        <v>406</v>
      </c>
      <c r="AB114" s="34">
        <v>0</v>
      </c>
      <c r="AC114" s="13">
        <v>0</v>
      </c>
      <c r="AD114" s="13">
        <v>0</v>
      </c>
      <c r="AE114" s="12">
        <v>2418</v>
      </c>
      <c r="AF114" s="12">
        <v>36</v>
      </c>
      <c r="AG114" s="15" t="s">
        <v>549</v>
      </c>
      <c r="AH114" s="15" t="s">
        <v>549</v>
      </c>
      <c r="AI114" s="15" t="s">
        <v>549</v>
      </c>
      <c r="AJ114" s="15" t="s">
        <v>545</v>
      </c>
      <c r="AK114" s="15" t="s">
        <v>549</v>
      </c>
      <c r="AL114" s="15" t="s">
        <v>549</v>
      </c>
      <c r="AM114" s="15"/>
      <c r="AN114" s="15" t="s">
        <v>549</v>
      </c>
      <c r="AO114" s="15"/>
      <c r="AP114" s="41" t="s">
        <v>893</v>
      </c>
      <c r="AQ114" s="41" t="s">
        <v>894</v>
      </c>
    </row>
    <row r="115" s="3" customFormat="1" customHeight="1" spans="1:43">
      <c r="A115" s="11">
        <v>113</v>
      </c>
      <c r="B115" s="53" t="s">
        <v>1651</v>
      </c>
      <c r="C115" s="46" t="s">
        <v>1652</v>
      </c>
      <c r="D115" s="53" t="s">
        <v>862</v>
      </c>
      <c r="E115" s="53" t="s">
        <v>1653</v>
      </c>
      <c r="F115" s="53" t="s">
        <v>1654</v>
      </c>
      <c r="G115" s="53" t="s">
        <v>529</v>
      </c>
      <c r="H115" s="53" t="s">
        <v>530</v>
      </c>
      <c r="I115" s="53" t="s">
        <v>1655</v>
      </c>
      <c r="J115" s="53" t="s">
        <v>1656</v>
      </c>
      <c r="K115" s="53" t="s">
        <v>1657</v>
      </c>
      <c r="L115" s="53" t="s">
        <v>1658</v>
      </c>
      <c r="M115" s="53" t="s">
        <v>1659</v>
      </c>
      <c r="N115" s="53" t="s">
        <v>1660</v>
      </c>
      <c r="O115" s="53" t="s">
        <v>1661</v>
      </c>
      <c r="P115" s="53"/>
      <c r="Q115" s="53" t="s">
        <v>1643</v>
      </c>
      <c r="R115" s="15" t="s">
        <v>564</v>
      </c>
      <c r="S115" s="53" t="s">
        <v>1662</v>
      </c>
      <c r="T115" s="53" t="s">
        <v>1644</v>
      </c>
      <c r="U115" s="53" t="s">
        <v>1644</v>
      </c>
      <c r="V115" s="15" t="s">
        <v>544</v>
      </c>
      <c r="W115" s="53" t="s">
        <v>545</v>
      </c>
      <c r="X115" s="53">
        <v>2021.9</v>
      </c>
      <c r="Y115" s="53">
        <v>2021.12</v>
      </c>
      <c r="Z115" s="35">
        <f t="shared" si="2"/>
        <v>103.2</v>
      </c>
      <c r="AA115" s="36">
        <v>103.2</v>
      </c>
      <c r="AB115" s="69">
        <v>0</v>
      </c>
      <c r="AC115" s="70">
        <v>0</v>
      </c>
      <c r="AD115" s="70">
        <v>0</v>
      </c>
      <c r="AE115" s="71">
        <v>200</v>
      </c>
      <c r="AF115" s="71">
        <v>200</v>
      </c>
      <c r="AG115" s="53" t="s">
        <v>549</v>
      </c>
      <c r="AH115" s="53" t="s">
        <v>549</v>
      </c>
      <c r="AI115" s="53" t="s">
        <v>545</v>
      </c>
      <c r="AJ115" s="15" t="s">
        <v>549</v>
      </c>
      <c r="AK115" s="15" t="s">
        <v>549</v>
      </c>
      <c r="AL115" s="15" t="s">
        <v>549</v>
      </c>
      <c r="AM115" s="53" t="s">
        <v>549</v>
      </c>
      <c r="AN115" s="15" t="s">
        <v>549</v>
      </c>
      <c r="AO115" s="53"/>
      <c r="AP115" s="80" t="s">
        <v>550</v>
      </c>
      <c r="AQ115" s="80">
        <v>13500345388</v>
      </c>
    </row>
    <row r="116" s="3" customFormat="1" customHeight="1" spans="1:43">
      <c r="A116" s="11">
        <v>114</v>
      </c>
      <c r="B116" s="12" t="s">
        <v>1663</v>
      </c>
      <c r="C116" s="12" t="s">
        <v>1664</v>
      </c>
      <c r="D116" s="12" t="s">
        <v>797</v>
      </c>
      <c r="E116" s="14" t="s">
        <v>798</v>
      </c>
      <c r="F116" s="13" t="s">
        <v>1665</v>
      </c>
      <c r="G116" s="15" t="s">
        <v>529</v>
      </c>
      <c r="H116" s="15" t="s">
        <v>1666</v>
      </c>
      <c r="I116" s="13" t="s">
        <v>1667</v>
      </c>
      <c r="J116" s="13" t="s">
        <v>1668</v>
      </c>
      <c r="K116" s="13" t="s">
        <v>1667</v>
      </c>
      <c r="L116" s="27" t="s">
        <v>1669</v>
      </c>
      <c r="M116" s="13" t="s">
        <v>804</v>
      </c>
      <c r="N116" s="13" t="s">
        <v>805</v>
      </c>
      <c r="O116" s="13" t="s">
        <v>806</v>
      </c>
      <c r="P116" s="13" t="s">
        <v>807</v>
      </c>
      <c r="Q116" s="13" t="s">
        <v>1670</v>
      </c>
      <c r="R116" s="13" t="s">
        <v>809</v>
      </c>
      <c r="S116" s="14" t="s">
        <v>541</v>
      </c>
      <c r="T116" s="14" t="s">
        <v>810</v>
      </c>
      <c r="U116" s="15" t="s">
        <v>745</v>
      </c>
      <c r="V116" s="15" t="s">
        <v>544</v>
      </c>
      <c r="W116" s="15" t="s">
        <v>545</v>
      </c>
      <c r="X116" s="14" t="s">
        <v>546</v>
      </c>
      <c r="Y116" s="14" t="s">
        <v>547</v>
      </c>
      <c r="Z116" s="33">
        <f t="shared" si="2"/>
        <v>115.5</v>
      </c>
      <c r="AA116" s="13">
        <v>31.5</v>
      </c>
      <c r="AB116" s="34">
        <v>0</v>
      </c>
      <c r="AC116" s="13">
        <v>84</v>
      </c>
      <c r="AD116" s="13">
        <v>0</v>
      </c>
      <c r="AE116" s="12">
        <v>400</v>
      </c>
      <c r="AF116" s="12">
        <v>90</v>
      </c>
      <c r="AG116" s="15" t="s">
        <v>549</v>
      </c>
      <c r="AH116" s="15" t="s">
        <v>549</v>
      </c>
      <c r="AI116" s="15" t="s">
        <v>549</v>
      </c>
      <c r="AJ116" s="13" t="s">
        <v>545</v>
      </c>
      <c r="AK116" s="15" t="s">
        <v>549</v>
      </c>
      <c r="AL116" s="15" t="s">
        <v>549</v>
      </c>
      <c r="AM116" s="15"/>
      <c r="AN116" s="15" t="s">
        <v>549</v>
      </c>
      <c r="AO116" s="15"/>
      <c r="AP116" s="41" t="s">
        <v>1671</v>
      </c>
      <c r="AQ116" s="41" t="s">
        <v>1672</v>
      </c>
    </row>
    <row r="117" s="3" customFormat="1" customHeight="1" spans="1:43">
      <c r="A117" s="11">
        <v>115</v>
      </c>
      <c r="B117" s="20" t="s">
        <v>1673</v>
      </c>
      <c r="C117" s="5" t="s">
        <v>1674</v>
      </c>
      <c r="D117" s="19" t="s">
        <v>156</v>
      </c>
      <c r="E117" s="19" t="s">
        <v>1675</v>
      </c>
      <c r="F117" s="19" t="s">
        <v>482</v>
      </c>
      <c r="G117" s="15" t="s">
        <v>529</v>
      </c>
      <c r="H117" s="15" t="s">
        <v>1676</v>
      </c>
      <c r="I117" s="19" t="s">
        <v>482</v>
      </c>
      <c r="J117" s="60" t="s">
        <v>1677</v>
      </c>
      <c r="K117" s="19" t="s">
        <v>482</v>
      </c>
      <c r="L117" s="20" t="s">
        <v>1678</v>
      </c>
      <c r="M117" s="15" t="s">
        <v>1495</v>
      </c>
      <c r="N117" s="23" t="s">
        <v>1309</v>
      </c>
      <c r="O117" s="14" t="s">
        <v>843</v>
      </c>
      <c r="P117" s="13" t="s">
        <v>1497</v>
      </c>
      <c r="Q117" s="13" t="s">
        <v>1679</v>
      </c>
      <c r="R117" s="15" t="s">
        <v>1680</v>
      </c>
      <c r="S117" s="15" t="s">
        <v>1312</v>
      </c>
      <c r="T117" s="53" t="s">
        <v>1313</v>
      </c>
      <c r="U117" s="15" t="s">
        <v>1500</v>
      </c>
      <c r="V117" s="15" t="s">
        <v>544</v>
      </c>
      <c r="W117" s="15" t="s">
        <v>545</v>
      </c>
      <c r="X117" s="15">
        <v>2021.08</v>
      </c>
      <c r="Y117" s="15">
        <v>2021.12</v>
      </c>
      <c r="Z117" s="35">
        <v>18</v>
      </c>
      <c r="AA117" s="13">
        <v>18</v>
      </c>
      <c r="AB117" s="34">
        <v>0</v>
      </c>
      <c r="AC117" s="13">
        <v>0</v>
      </c>
      <c r="AD117" s="36">
        <v>0</v>
      </c>
      <c r="AE117" s="12">
        <v>2981</v>
      </c>
      <c r="AF117" s="12">
        <v>285</v>
      </c>
      <c r="AG117" s="15" t="s">
        <v>549</v>
      </c>
      <c r="AH117" s="15" t="s">
        <v>549</v>
      </c>
      <c r="AI117" s="15" t="s">
        <v>549</v>
      </c>
      <c r="AJ117" s="15" t="s">
        <v>545</v>
      </c>
      <c r="AK117" s="15" t="s">
        <v>545</v>
      </c>
      <c r="AL117" s="15" t="s">
        <v>549</v>
      </c>
      <c r="AM117" s="15"/>
      <c r="AN117" s="15" t="s">
        <v>545</v>
      </c>
      <c r="AO117" s="15" t="s">
        <v>1681</v>
      </c>
      <c r="AP117" s="11" t="s">
        <v>1501</v>
      </c>
      <c r="AQ117" s="11">
        <v>13618314329</v>
      </c>
    </row>
    <row r="118" s="3" customFormat="1" customHeight="1" spans="1:43">
      <c r="A118" s="11">
        <v>116</v>
      </c>
      <c r="B118" s="15" t="s">
        <v>1682</v>
      </c>
      <c r="C118" s="46" t="s">
        <v>1683</v>
      </c>
      <c r="D118" s="15" t="s">
        <v>897</v>
      </c>
      <c r="E118" s="15" t="s">
        <v>1684</v>
      </c>
      <c r="F118" s="20" t="s">
        <v>1685</v>
      </c>
      <c r="G118" s="15" t="s">
        <v>529</v>
      </c>
      <c r="H118" s="15" t="s">
        <v>1558</v>
      </c>
      <c r="I118" s="20" t="s">
        <v>485</v>
      </c>
      <c r="J118" s="60" t="s">
        <v>1686</v>
      </c>
      <c r="K118" s="20" t="s">
        <v>485</v>
      </c>
      <c r="L118" s="15" t="s">
        <v>1687</v>
      </c>
      <c r="M118" s="15" t="s">
        <v>1688</v>
      </c>
      <c r="N118" s="23" t="s">
        <v>1309</v>
      </c>
      <c r="O118" s="14" t="s">
        <v>843</v>
      </c>
      <c r="P118" s="13"/>
      <c r="Q118" s="13" t="s">
        <v>1689</v>
      </c>
      <c r="R118" s="15" t="s">
        <v>1680</v>
      </c>
      <c r="S118" s="15" t="s">
        <v>1312</v>
      </c>
      <c r="T118" s="53" t="s">
        <v>1313</v>
      </c>
      <c r="U118" s="15" t="s">
        <v>1690</v>
      </c>
      <c r="V118" s="15" t="s">
        <v>544</v>
      </c>
      <c r="W118" s="15" t="s">
        <v>545</v>
      </c>
      <c r="X118" s="15">
        <v>2021.08</v>
      </c>
      <c r="Y118" s="15">
        <v>2021.12</v>
      </c>
      <c r="Z118" s="33">
        <f t="shared" ref="Z118:Z120" si="3">SUM(AA118:AD118)</f>
        <v>25</v>
      </c>
      <c r="AA118" s="13">
        <v>20</v>
      </c>
      <c r="AB118" s="34">
        <v>0</v>
      </c>
      <c r="AC118" s="13">
        <v>0</v>
      </c>
      <c r="AD118" s="13">
        <v>5</v>
      </c>
      <c r="AE118" s="12">
        <v>161</v>
      </c>
      <c r="AF118" s="12">
        <v>9</v>
      </c>
      <c r="AG118" s="15" t="s">
        <v>549</v>
      </c>
      <c r="AH118" s="15" t="s">
        <v>549</v>
      </c>
      <c r="AI118" s="15" t="s">
        <v>549</v>
      </c>
      <c r="AJ118" s="15" t="s">
        <v>545</v>
      </c>
      <c r="AK118" s="15" t="s">
        <v>549</v>
      </c>
      <c r="AL118" s="15" t="s">
        <v>549</v>
      </c>
      <c r="AM118" s="15"/>
      <c r="AN118" s="15" t="s">
        <v>549</v>
      </c>
      <c r="AO118" s="15"/>
      <c r="AP118" s="11" t="s">
        <v>1691</v>
      </c>
      <c r="AQ118" s="11">
        <v>17708350129</v>
      </c>
    </row>
    <row r="119" s="3" customFormat="1" customHeight="1" spans="1:43">
      <c r="A119" s="11">
        <v>117</v>
      </c>
      <c r="B119" s="15" t="s">
        <v>1692</v>
      </c>
      <c r="C119" s="46" t="s">
        <v>1693</v>
      </c>
      <c r="D119" s="15" t="s">
        <v>797</v>
      </c>
      <c r="E119" s="15" t="s">
        <v>583</v>
      </c>
      <c r="F119" s="15" t="s">
        <v>1694</v>
      </c>
      <c r="G119" s="15" t="s">
        <v>529</v>
      </c>
      <c r="H119" s="15" t="s">
        <v>1695</v>
      </c>
      <c r="I119" s="15" t="s">
        <v>1696</v>
      </c>
      <c r="J119" s="60" t="s">
        <v>1686</v>
      </c>
      <c r="K119" s="15" t="s">
        <v>1696</v>
      </c>
      <c r="L119" s="15" t="s">
        <v>1687</v>
      </c>
      <c r="M119" s="15" t="s">
        <v>1688</v>
      </c>
      <c r="N119" s="23" t="s">
        <v>1309</v>
      </c>
      <c r="O119" s="14" t="s">
        <v>843</v>
      </c>
      <c r="P119" s="13"/>
      <c r="Q119" s="13" t="s">
        <v>1697</v>
      </c>
      <c r="R119" s="15" t="s">
        <v>1680</v>
      </c>
      <c r="S119" s="15" t="s">
        <v>1312</v>
      </c>
      <c r="T119" s="53" t="s">
        <v>1313</v>
      </c>
      <c r="U119" s="15" t="s">
        <v>1698</v>
      </c>
      <c r="V119" s="15" t="s">
        <v>544</v>
      </c>
      <c r="W119" s="15" t="s">
        <v>545</v>
      </c>
      <c r="X119" s="15">
        <v>2021.08</v>
      </c>
      <c r="Y119" s="15">
        <v>2021.12</v>
      </c>
      <c r="Z119" s="33">
        <f t="shared" si="3"/>
        <v>32.5</v>
      </c>
      <c r="AA119" s="13">
        <v>10</v>
      </c>
      <c r="AB119" s="34">
        <v>0</v>
      </c>
      <c r="AC119" s="13">
        <v>0</v>
      </c>
      <c r="AD119" s="13">
        <v>22.5</v>
      </c>
      <c r="AE119" s="12">
        <v>350</v>
      </c>
      <c r="AF119" s="12">
        <v>14</v>
      </c>
      <c r="AG119" s="15" t="s">
        <v>549</v>
      </c>
      <c r="AH119" s="15" t="s">
        <v>549</v>
      </c>
      <c r="AI119" s="15" t="s">
        <v>549</v>
      </c>
      <c r="AJ119" s="15" t="s">
        <v>545</v>
      </c>
      <c r="AK119" s="53" t="s">
        <v>545</v>
      </c>
      <c r="AL119" s="15" t="s">
        <v>549</v>
      </c>
      <c r="AM119" s="15"/>
      <c r="AN119" s="15" t="s">
        <v>549</v>
      </c>
      <c r="AO119" s="15"/>
      <c r="AP119" s="11" t="s">
        <v>1699</v>
      </c>
      <c r="AQ119" s="11">
        <v>18983821633</v>
      </c>
    </row>
    <row r="120" s="3" customFormat="1" customHeight="1" spans="1:43">
      <c r="A120" s="11">
        <v>118</v>
      </c>
      <c r="B120" s="55" t="s">
        <v>1700</v>
      </c>
      <c r="C120" s="46" t="s">
        <v>1701</v>
      </c>
      <c r="D120" s="55" t="s">
        <v>526</v>
      </c>
      <c r="E120" s="56" t="s">
        <v>1702</v>
      </c>
      <c r="F120" s="55" t="s">
        <v>1703</v>
      </c>
      <c r="G120" s="57" t="s">
        <v>900</v>
      </c>
      <c r="H120" s="57" t="s">
        <v>530</v>
      </c>
      <c r="I120" s="56" t="s">
        <v>1704</v>
      </c>
      <c r="J120" s="56" t="s">
        <v>1705</v>
      </c>
      <c r="K120" s="55" t="s">
        <v>1706</v>
      </c>
      <c r="L120" s="55" t="s">
        <v>1707</v>
      </c>
      <c r="M120" s="55" t="s">
        <v>1708</v>
      </c>
      <c r="N120" s="55" t="s">
        <v>1709</v>
      </c>
      <c r="O120" s="55" t="s">
        <v>1710</v>
      </c>
      <c r="P120" s="55"/>
      <c r="Q120" s="55" t="s">
        <v>1711</v>
      </c>
      <c r="R120" s="67" t="s">
        <v>564</v>
      </c>
      <c r="S120" s="55" t="s">
        <v>1712</v>
      </c>
      <c r="T120" s="46" t="s">
        <v>565</v>
      </c>
      <c r="U120" s="46" t="s">
        <v>1713</v>
      </c>
      <c r="V120" s="15" t="s">
        <v>544</v>
      </c>
      <c r="W120" s="67" t="s">
        <v>545</v>
      </c>
      <c r="X120" s="67">
        <v>2021.01</v>
      </c>
      <c r="Y120" s="67">
        <v>2021.12</v>
      </c>
      <c r="Z120" s="72">
        <f t="shared" si="3"/>
        <v>336.351855</v>
      </c>
      <c r="AA120" s="73">
        <f>317.27+11.253741</f>
        <v>328.523741</v>
      </c>
      <c r="AB120" s="56">
        <v>0</v>
      </c>
      <c r="AC120" s="56">
        <v>7.828114</v>
      </c>
      <c r="AD120" s="56">
        <v>0</v>
      </c>
      <c r="AE120" s="74">
        <v>3000</v>
      </c>
      <c r="AF120" s="74">
        <v>3000</v>
      </c>
      <c r="AG120" s="67" t="s">
        <v>549</v>
      </c>
      <c r="AH120" s="67" t="s">
        <v>549</v>
      </c>
      <c r="AI120" s="67" t="s">
        <v>549</v>
      </c>
      <c r="AJ120" s="67" t="s">
        <v>545</v>
      </c>
      <c r="AK120" s="67" t="s">
        <v>549</v>
      </c>
      <c r="AL120" s="67" t="s">
        <v>549</v>
      </c>
      <c r="AM120" s="67"/>
      <c r="AN120" s="67" t="s">
        <v>549</v>
      </c>
      <c r="AO120" s="67"/>
      <c r="AP120" s="81" t="s">
        <v>550</v>
      </c>
      <c r="AQ120" s="41" t="s">
        <v>551</v>
      </c>
    </row>
    <row r="121" s="3" customFormat="1" customHeight="1" spans="1:43">
      <c r="A121" s="11">
        <v>119</v>
      </c>
      <c r="B121" s="58" t="s">
        <v>1714</v>
      </c>
      <c r="C121" s="57" t="s">
        <v>1715</v>
      </c>
      <c r="D121" s="57" t="s">
        <v>835</v>
      </c>
      <c r="E121" s="57" t="s">
        <v>1716</v>
      </c>
      <c r="F121" s="13" t="s">
        <v>1717</v>
      </c>
      <c r="G121" s="15" t="s">
        <v>529</v>
      </c>
      <c r="H121" s="57" t="s">
        <v>530</v>
      </c>
      <c r="I121" s="13" t="s">
        <v>1718</v>
      </c>
      <c r="J121" s="13" t="s">
        <v>1719</v>
      </c>
      <c r="K121" s="13" t="s">
        <v>1720</v>
      </c>
      <c r="L121" s="13" t="s">
        <v>1721</v>
      </c>
      <c r="M121" s="13" t="s">
        <v>1722</v>
      </c>
      <c r="N121" s="13" t="s">
        <v>1723</v>
      </c>
      <c r="O121" s="13" t="s">
        <v>1724</v>
      </c>
      <c r="P121" s="13" t="s">
        <v>1725</v>
      </c>
      <c r="Q121" s="15" t="s">
        <v>1643</v>
      </c>
      <c r="R121" s="15" t="s">
        <v>564</v>
      </c>
      <c r="S121" s="13" t="s">
        <v>1726</v>
      </c>
      <c r="T121" s="15" t="s">
        <v>542</v>
      </c>
      <c r="U121" s="15" t="s">
        <v>542</v>
      </c>
      <c r="V121" s="15" t="s">
        <v>1727</v>
      </c>
      <c r="W121" s="15" t="s">
        <v>545</v>
      </c>
      <c r="X121" s="15">
        <v>2021.01</v>
      </c>
      <c r="Y121" s="15">
        <v>2021.12</v>
      </c>
      <c r="Z121" s="75">
        <f>AA121+AB121+AC121+AD121</f>
        <v>140</v>
      </c>
      <c r="AA121" s="75">
        <f>90+11.33901+37.90309+0.7579</f>
        <v>140</v>
      </c>
      <c r="AB121" s="57">
        <v>0</v>
      </c>
      <c r="AC121" s="57">
        <v>0</v>
      </c>
      <c r="AD121" s="57">
        <v>0</v>
      </c>
      <c r="AE121" s="76">
        <v>2000</v>
      </c>
      <c r="AF121" s="76">
        <v>2000</v>
      </c>
      <c r="AG121" s="15" t="s">
        <v>549</v>
      </c>
      <c r="AH121" s="15" t="s">
        <v>549</v>
      </c>
      <c r="AI121" s="15" t="s">
        <v>549</v>
      </c>
      <c r="AJ121" s="15" t="s">
        <v>545</v>
      </c>
      <c r="AK121" s="15" t="s">
        <v>549</v>
      </c>
      <c r="AL121" s="15" t="s">
        <v>549</v>
      </c>
      <c r="AM121" s="15"/>
      <c r="AN121" s="15" t="s">
        <v>549</v>
      </c>
      <c r="AO121" s="15"/>
      <c r="AP121" s="41" t="s">
        <v>550</v>
      </c>
      <c r="AQ121" s="41" t="s">
        <v>551</v>
      </c>
    </row>
  </sheetData>
  <mergeCells count="8">
    <mergeCell ref="K1:S1"/>
    <mergeCell ref="T1:U1"/>
    <mergeCell ref="X1:Y1"/>
    <mergeCell ref="Z1:AD1"/>
    <mergeCell ref="AE1:AF1"/>
    <mergeCell ref="AI1:AJ1"/>
    <mergeCell ref="AL1:AM1"/>
    <mergeCell ref="AN1:AO1"/>
  </mergeCells>
  <conditionalFormatting sqref="B33:B37">
    <cfRule type="duplicateValues" dxfId="0" priority="1"/>
  </conditionalFormatting>
  <dataValidations count="4">
    <dataValidation type="list" allowBlank="1" showInputMessage="1" showErrorMessage="1" sqref="E4 E5 E30 E31 E39 E40 E44 E45 E46 E47 E48 E49 E50 E51 E52 E53 E54 E58 E59 E60 E61 E62 E63 E64 E67 E68 E69 E70 E71 E72 E73 E76 E77 E78 E81 E88 E89 E90 E93 E94 E95 E96 E97 E98 E99 E100 E41:E43 E55:E57 E65:E66 E74:E75 E79:E80 E82:E87 E91:E92 E101:E102">
      <formula1>INDIRECT($J4)</formula1>
    </dataValidation>
    <dataValidation type="list" allowBlank="1" showInputMessage="1" showErrorMessage="1" sqref="D5 D103 D104 D117 D120 D121 D29:D30 D118:D119">
      <formula1>项目类型</formula1>
    </dataValidation>
    <dataValidation type="list" allowBlank="1" showInputMessage="1" showErrorMessage="1" sqref="E109 E110 E117 E120 E103:E104 E118:E119">
      <formula1>INDIRECT(D103)</formula1>
    </dataValidation>
    <dataValidation type="list" allowBlank="1" showInputMessage="1" showErrorMessage="1" sqref="E121">
      <formula1>INDIRECT($C121)</formula1>
    </dataValidation>
  </dataValidations>
  <pageMargins left="0.75" right="0.75" top="1" bottom="1" header="0.51" footer="0.51"/>
  <headerFooter/>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2</vt:i4>
      </vt:variant>
    </vt:vector>
  </HeadingPairs>
  <TitlesOfParts>
    <vt:vector size="2" baseType="lpstr">
      <vt:lpstr>表1  区（县）2021年衔接资金项目总表</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zxfy</dc:creator>
  <cp:lastModifiedBy>Administrator</cp:lastModifiedBy>
  <cp:revision>1</cp:revision>
  <dcterms:created xsi:type="dcterms:W3CDTF">2019-09-29T20:14:00Z</dcterms:created>
  <cp:lastPrinted>2019-10-08T16:51:00Z</cp:lastPrinted>
  <dcterms:modified xsi:type="dcterms:W3CDTF">2024-06-11T09:38:34Z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2052-12.1.0.15990</vt:lpwstr>
  </property>
  <property fmtid="{D5CDD505-2E9C-101B-9397-08002B2CF9AE}" pid="3" name="ICV">
    <vt:lpwstr>146870B98C7643098BEFE97FB245C046</vt:lpwstr>
  </property>
</Properties>
</file>